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Operations\M&amp;R\Gas quality\GQ 2021\"/>
    </mc:Choice>
  </mc:AlternateContent>
  <xr:revisionPtr revIDLastSave="0" documentId="13_ncr:1_{AC6B232D-7BAC-4C82-A270-3309308C22D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pp7-B - Form B" sheetId="3" r:id="rId1"/>
    <sheet name="App7-B - Form C" sheetId="4" r:id="rId2"/>
    <sheet name="StLawGate-TCPL" sheetId="5" r:id="rId3"/>
    <sheet name="SLG Report " sheetId="8" r:id="rId4"/>
  </sheets>
  <definedNames>
    <definedName name="_xlnm.Print_Area" localSheetId="3">'SLG Report '!$A$1:$AC$37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3" l="1"/>
  <c r="C43" i="3" s="1"/>
  <c r="D43" i="3"/>
  <c r="K43" i="3" s="1"/>
  <c r="E43" i="3"/>
  <c r="G43" i="3"/>
  <c r="H43" i="3"/>
  <c r="B44" i="3"/>
  <c r="C44" i="3"/>
  <c r="L44" i="3" s="1"/>
  <c r="D44" i="3"/>
  <c r="E44" i="3"/>
  <c r="G44" i="3"/>
  <c r="H44" i="3"/>
  <c r="K44" i="3"/>
  <c r="B41" i="3"/>
  <c r="B42" i="3"/>
  <c r="D42" i="3"/>
  <c r="E42" i="3"/>
  <c r="L43" i="3" l="1"/>
  <c r="J43" i="3"/>
  <c r="J44" i="3"/>
  <c r="B38" i="3" l="1"/>
  <c r="D32" i="3"/>
  <c r="D33" i="3"/>
  <c r="D34" i="3"/>
  <c r="D35" i="3"/>
  <c r="D36" i="3"/>
  <c r="D37" i="3"/>
  <c r="D38" i="3"/>
  <c r="D39" i="3"/>
  <c r="D40" i="3"/>
  <c r="D41" i="3"/>
  <c r="E30" i="3"/>
  <c r="E31" i="3"/>
  <c r="E32" i="3"/>
  <c r="E33" i="3"/>
  <c r="E34" i="3"/>
  <c r="E35" i="3"/>
  <c r="E36" i="3"/>
  <c r="E37" i="3"/>
  <c r="E38" i="3"/>
  <c r="E39" i="3"/>
  <c r="E40" i="3"/>
  <c r="E41" i="3"/>
  <c r="H31" i="3"/>
  <c r="D31" i="3"/>
  <c r="H16" i="3" l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2" i="3"/>
  <c r="H33" i="3"/>
  <c r="H34" i="3"/>
  <c r="H35" i="3"/>
  <c r="H36" i="3"/>
  <c r="H37" i="3"/>
  <c r="H38" i="3"/>
  <c r="H39" i="3"/>
  <c r="H40" i="3"/>
  <c r="H41" i="3"/>
  <c r="H42" i="3"/>
  <c r="H15" i="3"/>
  <c r="H14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15" i="3"/>
  <c r="D14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15" i="3"/>
  <c r="E14" i="3"/>
  <c r="B39" i="3" l="1"/>
  <c r="C39" i="3" s="1"/>
  <c r="G39" i="3"/>
  <c r="B40" i="3"/>
  <c r="C40" i="3" s="1"/>
  <c r="G40" i="3"/>
  <c r="C41" i="3"/>
  <c r="G41" i="3"/>
  <c r="C42" i="3"/>
  <c r="G42" i="3"/>
  <c r="C38" i="3" l="1"/>
  <c r="K38" i="3"/>
  <c r="G38" i="3"/>
  <c r="L39" i="3"/>
  <c r="K39" i="3"/>
  <c r="K40" i="3"/>
  <c r="K41" i="3"/>
  <c r="K42" i="3"/>
  <c r="J42" i="3" l="1"/>
  <c r="J39" i="3"/>
  <c r="J40" i="3"/>
  <c r="L40" i="3"/>
  <c r="J41" i="3"/>
  <c r="L41" i="3"/>
  <c r="L38" i="3"/>
  <c r="J38" i="3"/>
  <c r="L42" i="3"/>
  <c r="B36" i="3" l="1"/>
  <c r="B37" i="3"/>
  <c r="U37" i="8" l="1"/>
  <c r="AC37" i="8"/>
  <c r="AB37" i="8"/>
  <c r="AA37" i="8"/>
  <c r="Z37" i="8"/>
  <c r="Y37" i="8"/>
  <c r="X37" i="8"/>
  <c r="D37" i="8"/>
  <c r="E37" i="8"/>
  <c r="V37" i="8"/>
  <c r="W37" i="8"/>
  <c r="G30" i="3" l="1"/>
  <c r="G29" i="3"/>
  <c r="G28" i="3"/>
  <c r="G27" i="3"/>
  <c r="B27" i="3" l="1"/>
  <c r="B28" i="3"/>
  <c r="B29" i="3"/>
  <c r="B30" i="3"/>
  <c r="G16" i="3" l="1"/>
  <c r="G17" i="3"/>
  <c r="G18" i="3"/>
  <c r="G19" i="3"/>
  <c r="G20" i="3"/>
  <c r="G21" i="3"/>
  <c r="G22" i="3"/>
  <c r="G23" i="3"/>
  <c r="G24" i="3"/>
  <c r="G25" i="3"/>
  <c r="G26" i="3"/>
  <c r="G31" i="3"/>
  <c r="G32" i="3"/>
  <c r="G33" i="3"/>
  <c r="G34" i="3"/>
  <c r="G35" i="3"/>
  <c r="G36" i="3"/>
  <c r="G37" i="3"/>
  <c r="B17" i="3"/>
  <c r="B18" i="3"/>
  <c r="B19" i="3"/>
  <c r="B20" i="3"/>
  <c r="B21" i="3"/>
  <c r="B22" i="3"/>
  <c r="B23" i="3"/>
  <c r="B24" i="3"/>
  <c r="B25" i="3"/>
  <c r="B26" i="3"/>
  <c r="B31" i="3"/>
  <c r="B32" i="3"/>
  <c r="B33" i="3"/>
  <c r="B34" i="3"/>
  <c r="B35" i="3"/>
  <c r="B16" i="3"/>
  <c r="C35" i="3" l="1"/>
  <c r="C36" i="3"/>
  <c r="C37" i="3"/>
  <c r="C31" i="3"/>
  <c r="C32" i="3"/>
  <c r="C33" i="3"/>
  <c r="C34" i="3"/>
  <c r="C29" i="3"/>
  <c r="C30" i="3"/>
  <c r="C25" i="3"/>
  <c r="C26" i="3"/>
  <c r="C27" i="3"/>
  <c r="C28" i="3"/>
  <c r="C23" i="3"/>
  <c r="C24" i="3"/>
  <c r="C21" i="3"/>
  <c r="C22" i="3"/>
  <c r="C17" i="3"/>
  <c r="C18" i="3"/>
  <c r="C19" i="3"/>
  <c r="C20" i="3"/>
  <c r="B15" i="3"/>
  <c r="C15" i="3" s="1"/>
  <c r="C16" i="3"/>
  <c r="B14" i="3"/>
  <c r="C14" i="3" s="1"/>
  <c r="K14" i="3"/>
  <c r="G14" i="3"/>
  <c r="G15" i="3"/>
  <c r="K15" i="3"/>
  <c r="K16" i="3"/>
  <c r="K17" i="3"/>
  <c r="K18" i="3"/>
  <c r="K20" i="3"/>
  <c r="K21" i="3"/>
  <c r="K22" i="3"/>
  <c r="K23" i="3"/>
  <c r="K26" i="3"/>
  <c r="K29" i="3"/>
  <c r="K30" i="3"/>
  <c r="K31" i="3"/>
  <c r="K32" i="3"/>
  <c r="K33" i="3"/>
  <c r="K34" i="3"/>
  <c r="K36" i="3"/>
  <c r="K37" i="3"/>
  <c r="F50" i="3"/>
  <c r="I50" i="3"/>
  <c r="F51" i="3"/>
  <c r="I51" i="3"/>
  <c r="F52" i="3"/>
  <c r="I52" i="3"/>
  <c r="L37" i="3" l="1"/>
  <c r="L34" i="3"/>
  <c r="H52" i="3"/>
  <c r="K27" i="3"/>
  <c r="J32" i="3"/>
  <c r="J26" i="3"/>
  <c r="L30" i="3"/>
  <c r="L22" i="3"/>
  <c r="J22" i="3"/>
  <c r="J18" i="3"/>
  <c r="J16" i="3"/>
  <c r="J28" i="3"/>
  <c r="B51" i="3"/>
  <c r="J35" i="3"/>
  <c r="J24" i="3"/>
  <c r="J20" i="3"/>
  <c r="K25" i="3"/>
  <c r="B50" i="3"/>
  <c r="H51" i="3"/>
  <c r="K28" i="3"/>
  <c r="D51" i="3"/>
  <c r="L25" i="3"/>
  <c r="L26" i="3"/>
  <c r="K24" i="3"/>
  <c r="D52" i="3"/>
  <c r="K35" i="3"/>
  <c r="D50" i="3"/>
  <c r="H50" i="3"/>
  <c r="K19" i="3"/>
  <c r="L16" i="3"/>
  <c r="G51" i="3"/>
  <c r="L15" i="3"/>
  <c r="J14" i="3"/>
  <c r="L14" i="3"/>
  <c r="J17" i="3"/>
  <c r="L17" i="3"/>
  <c r="G50" i="3"/>
  <c r="B52" i="3"/>
  <c r="L18" i="3"/>
  <c r="J15" i="3"/>
  <c r="J25" i="3"/>
  <c r="L36" i="3"/>
  <c r="J36" i="3"/>
  <c r="G52" i="3"/>
  <c r="J33" i="3"/>
  <c r="L33" i="3"/>
  <c r="J31" i="3"/>
  <c r="L31" i="3"/>
  <c r="J30" i="3"/>
  <c r="L29" i="3"/>
  <c r="J29" i="3"/>
  <c r="L27" i="3"/>
  <c r="J27" i="3"/>
  <c r="L19" i="3"/>
  <c r="C50" i="3"/>
  <c r="C52" i="3"/>
  <c r="J19" i="3"/>
  <c r="C51" i="3"/>
  <c r="J21" i="3"/>
  <c r="L21" i="3"/>
  <c r="L23" i="3"/>
  <c r="J23" i="3"/>
  <c r="L20" i="3"/>
  <c r="L28" i="3"/>
  <c r="L32" i="3"/>
  <c r="L35" i="3"/>
  <c r="L24" i="3"/>
  <c r="J34" i="3"/>
  <c r="J37" i="3"/>
  <c r="E50" i="3" l="1"/>
  <c r="E52" i="3"/>
  <c r="E5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Preferred Customer</author>
  </authors>
  <commentList>
    <comment ref="N3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Preferred Customer:</t>
        </r>
        <r>
          <rPr>
            <sz val="8"/>
            <color indexed="81"/>
            <rFont val="Tahoma"/>
            <family val="2"/>
          </rPr>
          <t xml:space="preserve">
Methane</t>
        </r>
      </text>
    </comment>
    <comment ref="O3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Preferred Customer:</t>
        </r>
        <r>
          <rPr>
            <sz val="8"/>
            <color indexed="81"/>
            <rFont val="Tahoma"/>
            <family val="2"/>
          </rPr>
          <t xml:space="preserve">
Ethane</t>
        </r>
      </text>
    </comment>
    <comment ref="I3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Preferred Customer:</t>
        </r>
        <r>
          <rPr>
            <sz val="8"/>
            <color indexed="81"/>
            <rFont val="Tahoma"/>
            <family val="2"/>
          </rPr>
          <t xml:space="preserve">
Propane</t>
        </r>
      </text>
    </comment>
    <comment ref="J36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Preferred Customer:</t>
        </r>
        <r>
          <rPr>
            <sz val="8"/>
            <color indexed="81"/>
            <rFont val="Tahoma"/>
            <family val="2"/>
          </rPr>
          <t xml:space="preserve">
Iso-Butane</t>
        </r>
      </text>
    </comment>
    <comment ref="K36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Preferred Customer:</t>
        </r>
        <r>
          <rPr>
            <sz val="8"/>
            <color indexed="81"/>
            <rFont val="Tahoma"/>
            <family val="2"/>
          </rPr>
          <t xml:space="preserve">
N-Butane</t>
        </r>
      </text>
    </comment>
    <comment ref="L3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Preferred Customer:</t>
        </r>
        <r>
          <rPr>
            <sz val="8"/>
            <color indexed="81"/>
            <rFont val="Tahoma"/>
            <family val="2"/>
          </rPr>
          <t xml:space="preserve">
Add Pentanes</t>
        </r>
      </text>
    </comment>
    <comment ref="M36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Preferred Customer:</t>
        </r>
        <r>
          <rPr>
            <sz val="8"/>
            <color indexed="81"/>
            <rFont val="Tahoma"/>
            <family val="2"/>
          </rPr>
          <t xml:space="preserve">
Hexane</t>
        </r>
      </text>
    </comment>
  </commentList>
</comments>
</file>

<file path=xl/sharedStrings.xml><?xml version="1.0" encoding="utf-8"?>
<sst xmlns="http://schemas.openxmlformats.org/spreadsheetml/2006/main" count="333" uniqueCount="167">
  <si>
    <t>HV</t>
  </si>
  <si>
    <t>Delta</t>
  </si>
  <si>
    <t>TCPL/IGTS</t>
  </si>
  <si>
    <t>Wet BTU/cf</t>
  </si>
  <si>
    <t>Rel. Dens.</t>
  </si>
  <si>
    <t>CO2</t>
  </si>
  <si>
    <t>H2S</t>
  </si>
  <si>
    <t>N2</t>
  </si>
  <si>
    <t>Methane</t>
  </si>
  <si>
    <t>Ethane</t>
  </si>
  <si>
    <t>Propane</t>
  </si>
  <si>
    <t>Unorm. Total</t>
  </si>
  <si>
    <t>Averages</t>
  </si>
  <si>
    <t>APPENDIX 7-B</t>
  </si>
  <si>
    <t>MONTHLY GAS QUALITY REPORT</t>
  </si>
  <si>
    <t>COMPANY</t>
  </si>
  <si>
    <t>STATIONS</t>
  </si>
  <si>
    <t>GAS TYPES</t>
  </si>
  <si>
    <t>St. Lawrence Gas Co., Inc.</t>
  </si>
  <si>
    <t>Natural Gas</t>
  </si>
  <si>
    <t>FOR THE MONTH OF:</t>
  </si>
  <si>
    <t>WHERE OBTAINED:</t>
  </si>
  <si>
    <t>Average Heating Value</t>
  </si>
  <si>
    <r>
      <t>MJ/m</t>
    </r>
    <r>
      <rPr>
        <vertAlign val="superscript"/>
        <sz val="8"/>
        <rFont val="Arial"/>
        <family val="2"/>
      </rPr>
      <t>3</t>
    </r>
  </si>
  <si>
    <r>
      <t>Btu/ft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- dry</t>
    </r>
  </si>
  <si>
    <r>
      <t>Btu/ft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- wet</t>
    </r>
  </si>
  <si>
    <t>STATION</t>
  </si>
  <si>
    <t>D148</t>
  </si>
  <si>
    <t>VALVE "A"</t>
  </si>
  <si>
    <t>SHELTON</t>
  </si>
  <si>
    <t>Average Specific Gravity (Air=1)</t>
  </si>
  <si>
    <t>DATE</t>
  </si>
  <si>
    <t>Average</t>
  </si>
  <si>
    <t>Min.</t>
  </si>
  <si>
    <t>Max.</t>
  </si>
  <si>
    <t>Recording Calorimeter Calibration</t>
  </si>
  <si>
    <t>Before Adjustment (BTU/Cf)</t>
  </si>
  <si>
    <t>After Adjustment (BTU/Cf)</t>
  </si>
  <si>
    <t>Date</t>
  </si>
  <si>
    <t>Station</t>
  </si>
  <si>
    <t>Method</t>
  </si>
  <si>
    <t>Standard</t>
  </si>
  <si>
    <t>Recording Calorimeter</t>
  </si>
  <si>
    <t>Error</t>
  </si>
  <si>
    <t>Gas Type</t>
  </si>
  <si>
    <t>Where Obtained</t>
  </si>
  <si>
    <t>Date Sampled</t>
  </si>
  <si>
    <t>Date Tested</t>
  </si>
  <si>
    <r>
      <t>Result (gms/Ccf or mg/m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</si>
  <si>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t>Natural</t>
  </si>
  <si>
    <t>Total Sulfur Determination</t>
  </si>
  <si>
    <t>Valve "A"</t>
  </si>
  <si>
    <t>Automatic Daily Calibration to Known Standard</t>
  </si>
  <si>
    <t>Ammonia Determination</t>
  </si>
  <si>
    <t>Hydrogen Sulfide Determination</t>
  </si>
  <si>
    <t>Specific Gravity (Relative Density) Equipment Calibration</t>
  </si>
  <si>
    <t>If any instance of non-compliance and/or emergency relevant to Rules 100 through 180 fo the PSC Gas Code occurred during the month, submit details on a separate sheet of paper.</t>
  </si>
  <si>
    <t>Signed:</t>
  </si>
  <si>
    <t>Title:</t>
  </si>
  <si>
    <t>Date:</t>
  </si>
  <si>
    <t>Supervisor Measurement, Regulation &amp; Corrosion</t>
  </si>
  <si>
    <t>Sampled</t>
  </si>
  <si>
    <t>Tested</t>
  </si>
  <si>
    <t>Where</t>
  </si>
  <si>
    <r>
      <t>CO</t>
    </r>
    <r>
      <rPr>
        <vertAlign val="subscript"/>
        <sz val="8"/>
        <rFont val="Arial"/>
        <family val="2"/>
      </rPr>
      <t>2</t>
    </r>
  </si>
  <si>
    <t>III</t>
  </si>
  <si>
    <r>
      <t>O</t>
    </r>
    <r>
      <rPr>
        <vertAlign val="subscript"/>
        <sz val="8"/>
        <rFont val="Arial"/>
        <family val="2"/>
      </rPr>
      <t>2</t>
    </r>
  </si>
  <si>
    <t>CO</t>
  </si>
  <si>
    <r>
      <t>H</t>
    </r>
    <r>
      <rPr>
        <vertAlign val="subscript"/>
        <sz val="8"/>
        <rFont val="Arial"/>
        <family val="2"/>
      </rPr>
      <t>2</t>
    </r>
  </si>
  <si>
    <r>
      <t>CH</t>
    </r>
    <r>
      <rPr>
        <vertAlign val="subscript"/>
        <sz val="8"/>
        <rFont val="Arial"/>
        <family val="2"/>
      </rPr>
      <t>4</t>
    </r>
  </si>
  <si>
    <r>
      <t>C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H</t>
    </r>
    <r>
      <rPr>
        <vertAlign val="subscript"/>
        <sz val="8"/>
        <rFont val="Arial"/>
        <family val="2"/>
      </rPr>
      <t>6</t>
    </r>
  </si>
  <si>
    <r>
      <t>I-C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H</t>
    </r>
    <r>
      <rPr>
        <vertAlign val="subscript"/>
        <sz val="8"/>
        <rFont val="Arial"/>
        <family val="2"/>
      </rPr>
      <t>10</t>
    </r>
  </si>
  <si>
    <t>Chrmtgrph</t>
  </si>
  <si>
    <r>
      <t>N-C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H</t>
    </r>
    <r>
      <rPr>
        <vertAlign val="subscript"/>
        <sz val="8"/>
        <rFont val="Arial"/>
        <family val="2"/>
      </rPr>
      <t>10</t>
    </r>
  </si>
  <si>
    <r>
      <t>N &amp; I - C</t>
    </r>
    <r>
      <rPr>
        <vertAlign val="subscript"/>
        <sz val="8"/>
        <rFont val="Arial"/>
        <family val="2"/>
      </rPr>
      <t>5</t>
    </r>
    <r>
      <rPr>
        <sz val="8"/>
        <rFont val="Arial"/>
        <family val="2"/>
      </rPr>
      <t>H</t>
    </r>
    <r>
      <rPr>
        <vertAlign val="subscript"/>
        <sz val="8"/>
        <rFont val="Arial"/>
        <family val="2"/>
      </rPr>
      <t>12</t>
    </r>
  </si>
  <si>
    <r>
      <t>C</t>
    </r>
    <r>
      <rPr>
        <vertAlign val="subscript"/>
        <sz val="8"/>
        <rFont val="Arial"/>
        <family val="2"/>
      </rPr>
      <t>6</t>
    </r>
    <r>
      <rPr>
        <sz val="8"/>
        <rFont val="Arial"/>
        <family val="2"/>
      </rPr>
      <t>H</t>
    </r>
    <r>
      <rPr>
        <vertAlign val="subscript"/>
        <sz val="8"/>
        <rFont val="Arial"/>
        <family val="2"/>
      </rPr>
      <t>14</t>
    </r>
  </si>
  <si>
    <r>
      <t>C</t>
    </r>
    <r>
      <rPr>
        <vertAlign val="subscript"/>
        <sz val="8"/>
        <rFont val="Arial"/>
        <family val="2"/>
      </rPr>
      <t>7</t>
    </r>
    <r>
      <rPr>
        <sz val="8"/>
        <rFont val="Arial"/>
        <family val="2"/>
      </rPr>
      <t>H</t>
    </r>
    <r>
      <rPr>
        <vertAlign val="subscript"/>
        <sz val="8"/>
        <rFont val="Arial"/>
        <family val="2"/>
      </rPr>
      <t>16</t>
    </r>
  </si>
  <si>
    <r>
      <t>N</t>
    </r>
    <r>
      <rPr>
        <vertAlign val="subscript"/>
        <sz val="8"/>
        <rFont val="Arial"/>
        <family val="2"/>
      </rPr>
      <t>2</t>
    </r>
  </si>
  <si>
    <t>Daily</t>
  </si>
  <si>
    <t>% Dry Analysis</t>
  </si>
  <si>
    <t>Manager Engineering Materials Evaluation Centre</t>
  </si>
  <si>
    <r>
      <t xml:space="preserve">Did the daily tests indicate that hydrogen sulfide was absent throughout the entire month at each stations?  </t>
    </r>
    <r>
      <rPr>
        <sz val="8"/>
        <rFont val="Wingdings 2"/>
        <family val="1"/>
        <charset val="2"/>
      </rPr>
      <t>¢</t>
    </r>
    <r>
      <rPr>
        <sz val="8"/>
        <rFont val="Arial"/>
        <family val="2"/>
      </rPr>
      <t xml:space="preserve"> Yes   </t>
    </r>
    <r>
      <rPr>
        <sz val="8"/>
        <rFont val="Wingdings 2"/>
        <family val="1"/>
        <charset val="2"/>
      </rPr>
      <t>£</t>
    </r>
    <r>
      <rPr>
        <sz val="8"/>
        <rFont val="Arial"/>
        <family val="2"/>
      </rPr>
      <t xml:space="preserve"> No   (see details on SLG Report tab) - Valve "A" only</t>
    </r>
  </si>
  <si>
    <t>Before Adjustment (Air = 1)</t>
  </si>
  <si>
    <t>After Adjustment (Air = 1)</t>
  </si>
  <si>
    <t>Sp Gravity Equipment</t>
  </si>
  <si>
    <t>Automatic</t>
  </si>
  <si>
    <t>Acme Gravity Balance</t>
  </si>
  <si>
    <t>STATE OF NEW YORK PUBLIC SERVICE COMMISSION</t>
  </si>
  <si>
    <t>MONTHLY GAS QUALITY REPORT - NEW YORK STATE PUBLIC SERVICE COMMISSION</t>
  </si>
  <si>
    <t>Shelton</t>
  </si>
  <si>
    <t>igts_gq1</t>
  </si>
  <si>
    <t>not spec'd</t>
  </si>
  <si>
    <t>monthly ave</t>
  </si>
  <si>
    <t>Volume/Energy/Composition Report</t>
  </si>
  <si>
    <t>Volume in E+03M3 at 101.325 kPa 15 DegC</t>
  </si>
  <si>
    <t>As Of:</t>
  </si>
  <si>
    <t>Stn No</t>
  </si>
  <si>
    <t>GasDay</t>
  </si>
  <si>
    <t>Egy</t>
  </si>
  <si>
    <t>Vol</t>
  </si>
  <si>
    <t>Press</t>
  </si>
  <si>
    <t>Temp</t>
  </si>
  <si>
    <t>Accpt</t>
  </si>
  <si>
    <t>SG</t>
  </si>
  <si>
    <t>C1</t>
  </si>
  <si>
    <t>C2</t>
  </si>
  <si>
    <t>C3</t>
  </si>
  <si>
    <t>NC4</t>
  </si>
  <si>
    <t>IC4</t>
  </si>
  <si>
    <t>NC5</t>
  </si>
  <si>
    <t>IC5</t>
  </si>
  <si>
    <t>NC6</t>
  </si>
  <si>
    <t>NC7</t>
  </si>
  <si>
    <t>NC8</t>
  </si>
  <si>
    <t>HE</t>
  </si>
  <si>
    <t>Stn Name</t>
  </si>
  <si>
    <t>GJ</t>
  </si>
  <si>
    <t>E3M3</t>
  </si>
  <si>
    <t>kPa</t>
  </si>
  <si>
    <t>C</t>
  </si>
  <si>
    <t>%</t>
  </si>
  <si>
    <t>MJ/M3</t>
  </si>
  <si>
    <t>methane</t>
  </si>
  <si>
    <t>ethane</t>
  </si>
  <si>
    <t>propane</t>
  </si>
  <si>
    <t>n-butane</t>
  </si>
  <si>
    <t>i-butane</t>
  </si>
  <si>
    <t>n-pentane</t>
  </si>
  <si>
    <t>i-pentane</t>
  </si>
  <si>
    <t>hexane</t>
  </si>
  <si>
    <t>c6+</t>
  </si>
  <si>
    <t>carb-diox</t>
  </si>
  <si>
    <t>nitrogen</t>
  </si>
  <si>
    <t>energy</t>
  </si>
  <si>
    <t>St Law Gt</t>
  </si>
  <si>
    <t>TCPL/SLG</t>
  </si>
  <si>
    <t>IGTS/SLG</t>
  </si>
  <si>
    <t>SEE StLawGate-TCPL REPORT (DAILY ANALYSIS)</t>
  </si>
  <si>
    <t>SEE SLG REPORT (DAILY ANALYSIS)</t>
  </si>
  <si>
    <r>
      <t xml:space="preserve">TCPL - St. Lawrence Gate, Canada / </t>
    </r>
    <r>
      <rPr>
        <b/>
        <sz val="8"/>
        <rFont val="Arial"/>
        <family val="2"/>
      </rPr>
      <t>SLG - Valve "A", Massena, NY</t>
    </r>
    <r>
      <rPr>
        <sz val="8"/>
        <rFont val="Arial"/>
        <family val="2"/>
      </rPr>
      <t xml:space="preserve"> /  IGTS - Shelton, CT </t>
    </r>
  </si>
  <si>
    <r>
      <t>C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H</t>
    </r>
    <r>
      <rPr>
        <vertAlign val="subscript"/>
        <sz val="8"/>
        <rFont val="Arial"/>
        <family val="2"/>
      </rPr>
      <t>8</t>
    </r>
  </si>
  <si>
    <t>daily ave.</t>
  </si>
  <si>
    <t>SLG Valve A Stream 1</t>
  </si>
  <si>
    <t>C6+</t>
  </si>
  <si>
    <t xml:space="preserve"> </t>
  </si>
  <si>
    <t>Device ID</t>
  </si>
  <si>
    <t>Time Stamp</t>
  </si>
  <si>
    <t>Daily Period</t>
  </si>
  <si>
    <t>BTU/scf</t>
  </si>
  <si>
    <t>Compressibility</t>
  </si>
  <si>
    <t>Superior Wobbe</t>
  </si>
  <si>
    <t>Normal Density</t>
  </si>
  <si>
    <t>Dry BTU</t>
  </si>
  <si>
    <t>GPM</t>
  </si>
  <si>
    <t>Ethylene</t>
  </si>
  <si>
    <t>Isobutane</t>
  </si>
  <si>
    <t>Neopentane</t>
  </si>
  <si>
    <t>Isopentane</t>
  </si>
  <si>
    <t>Heaxane</t>
  </si>
  <si>
    <t>Heptane</t>
  </si>
  <si>
    <t>Octane</t>
  </si>
  <si>
    <t>Nonane</t>
  </si>
  <si>
    <t>ABB</t>
  </si>
  <si>
    <t>NGC8206</t>
  </si>
  <si>
    <t>2.71 ppm</t>
  </si>
  <si>
    <t xml:space="preserve">STREAM 1  </t>
  </si>
  <si>
    <t>St. 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</si>
</sst>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Wingdings 2"/>
      <family val="1"/>
      <charset val="2"/>
    </font>
    <font>
      <vertAlign val="subscript"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51" applyNumberFormat="0" applyAlignment="0" applyProtection="0"/>
    <xf numFmtId="0" fontId="18" fillId="29" borderId="52" applyNumberFormat="0" applyAlignment="0" applyProtection="0"/>
    <xf numFmtId="0" fontId="19" fillId="0" borderId="0" applyNumberFormat="0" applyFill="0" applyBorder="0" applyAlignment="0" applyProtection="0"/>
    <xf numFmtId="0" fontId="20" fillId="30" borderId="0" applyNumberFormat="0" applyBorder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3" fillId="0" borderId="55" applyNumberFormat="0" applyFill="0" applyAlignment="0" applyProtection="0"/>
    <xf numFmtId="0" fontId="23" fillId="0" borderId="0" applyNumberFormat="0" applyFill="0" applyBorder="0" applyAlignment="0" applyProtection="0"/>
    <xf numFmtId="0" fontId="24" fillId="31" borderId="51" applyNumberFormat="0" applyAlignment="0" applyProtection="0"/>
    <xf numFmtId="0" fontId="25" fillId="0" borderId="56" applyNumberFormat="0" applyFill="0" applyAlignment="0" applyProtection="0"/>
    <xf numFmtId="0" fontId="26" fillId="32" borderId="0" applyNumberFormat="0" applyBorder="0" applyAlignment="0" applyProtection="0"/>
    <xf numFmtId="0" fontId="14" fillId="0" borderId="0"/>
    <xf numFmtId="0" fontId="13" fillId="33" borderId="57" applyNumberFormat="0" applyFont="0" applyAlignment="0" applyProtection="0"/>
    <xf numFmtId="0" fontId="27" fillId="28" borderId="58" applyNumberFormat="0" applyAlignment="0" applyProtection="0"/>
    <xf numFmtId="0" fontId="28" fillId="0" borderId="0" applyNumberFormat="0" applyFill="0" applyBorder="0" applyAlignment="0" applyProtection="0"/>
    <xf numFmtId="0" fontId="29" fillId="0" borderId="59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2" fillId="33" borderId="57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32" fillId="32" borderId="0" applyNumberFormat="0" applyBorder="0" applyAlignment="0" applyProtection="0"/>
    <xf numFmtId="0" fontId="1" fillId="33" borderId="57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22" fontId="0" fillId="0" borderId="0" xfId="0" applyNumberFormat="1" applyAlignment="1">
      <alignment horizontal="center"/>
    </xf>
    <xf numFmtId="22" fontId="3" fillId="0" borderId="0" xfId="0" applyNumberFormat="1" applyFont="1"/>
    <xf numFmtId="0" fontId="3" fillId="0" borderId="0" xfId="0" applyFont="1"/>
    <xf numFmtId="0" fontId="3" fillId="0" borderId="12" xfId="0" applyFont="1" applyBorder="1"/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left"/>
    </xf>
    <xf numFmtId="2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2" fontId="3" fillId="0" borderId="1" xfId="0" applyNumberFormat="1" applyFont="1" applyBorder="1"/>
    <xf numFmtId="0" fontId="0" fillId="0" borderId="12" xfId="0" applyBorder="1"/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2" fontId="3" fillId="0" borderId="7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2" fontId="3" fillId="0" borderId="14" xfId="0" applyNumberFormat="1" applyFont="1" applyBorder="1"/>
    <xf numFmtId="0" fontId="3" fillId="0" borderId="15" xfId="0" applyFont="1" applyBorder="1"/>
    <xf numFmtId="0" fontId="3" fillId="0" borderId="16" xfId="0" applyFont="1" applyBorder="1"/>
    <xf numFmtId="1" fontId="3" fillId="0" borderId="2" xfId="0" applyNumberFormat="1" applyFont="1" applyBorder="1" applyAlignment="1">
      <alignment horizontal="right"/>
    </xf>
    <xf numFmtId="165" fontId="3" fillId="0" borderId="3" xfId="0" applyNumberFormat="1" applyFont="1" applyBorder="1"/>
    <xf numFmtId="0" fontId="8" fillId="0" borderId="8" xfId="0" applyFont="1" applyBorder="1" applyAlignment="1">
      <alignment horizontal="center"/>
    </xf>
    <xf numFmtId="17" fontId="3" fillId="0" borderId="12" xfId="0" applyNumberFormat="1" applyFont="1" applyBorder="1" applyAlignment="1">
      <alignment horizontal="left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7" xfId="0" applyFont="1" applyBorder="1"/>
    <xf numFmtId="0" fontId="0" fillId="0" borderId="17" xfId="0" applyBorder="1"/>
    <xf numFmtId="0" fontId="3" fillId="0" borderId="2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3" fillId="0" borderId="2" xfId="0" applyFont="1" applyBorder="1"/>
    <xf numFmtId="0" fontId="3" fillId="0" borderId="21" xfId="0" applyFont="1" applyBorder="1"/>
    <xf numFmtId="0" fontId="3" fillId="0" borderId="22" xfId="0" applyFont="1" applyBorder="1"/>
    <xf numFmtId="0" fontId="0" fillId="0" borderId="22" xfId="0" applyBorder="1"/>
    <xf numFmtId="0" fontId="0" fillId="0" borderId="23" xfId="0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0" fillId="0" borderId="28" xfId="0" applyBorder="1"/>
    <xf numFmtId="0" fontId="0" fillId="0" borderId="29" xfId="0" applyBorder="1"/>
    <xf numFmtId="0" fontId="3" fillId="0" borderId="30" xfId="0" applyFont="1" applyBorder="1"/>
    <xf numFmtId="0" fontId="0" fillId="0" borderId="31" xfId="0" applyBorder="1"/>
    <xf numFmtId="0" fontId="3" fillId="0" borderId="32" xfId="0" applyFont="1" applyBorder="1"/>
    <xf numFmtId="0" fontId="0" fillId="0" borderId="33" xfId="0" applyBorder="1"/>
    <xf numFmtId="0" fontId="3" fillId="0" borderId="34" xfId="0" applyFont="1" applyBorder="1"/>
    <xf numFmtId="0" fontId="0" fillId="0" borderId="35" xfId="0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6" xfId="0" applyFont="1" applyBorder="1"/>
    <xf numFmtId="0" fontId="3" fillId="0" borderId="37" xfId="0" applyFont="1" applyBorder="1"/>
    <xf numFmtId="0" fontId="0" fillId="0" borderId="37" xfId="0" applyBorder="1"/>
    <xf numFmtId="0" fontId="0" fillId="0" borderId="38" xfId="0" applyBorder="1"/>
    <xf numFmtId="14" fontId="3" fillId="0" borderId="22" xfId="0" applyNumberFormat="1" applyFont="1" applyBorder="1"/>
    <xf numFmtId="0" fontId="8" fillId="0" borderId="1" xfId="0" applyFont="1" applyBorder="1"/>
    <xf numFmtId="0" fontId="8" fillId="0" borderId="3" xfId="0" applyFont="1" applyBorder="1"/>
    <xf numFmtId="0" fontId="8" fillId="0" borderId="25" xfId="0" applyFont="1" applyBorder="1"/>
    <xf numFmtId="0" fontId="8" fillId="0" borderId="26" xfId="0" applyFont="1" applyBorder="1"/>
    <xf numFmtId="165" fontId="6" fillId="0" borderId="1" xfId="0" applyNumberFormat="1" applyFont="1" applyBorder="1" applyAlignment="1">
      <alignment horizontal="right"/>
    </xf>
    <xf numFmtId="1" fontId="3" fillId="0" borderId="34" xfId="0" applyNumberFormat="1" applyFont="1" applyBorder="1" applyAlignment="1">
      <alignment horizontal="right"/>
    </xf>
    <xf numFmtId="0" fontId="3" fillId="0" borderId="35" xfId="0" applyFont="1" applyBorder="1"/>
    <xf numFmtId="1" fontId="3" fillId="0" borderId="24" xfId="0" applyNumberFormat="1" applyFont="1" applyBorder="1" applyAlignment="1">
      <alignment horizontal="right"/>
    </xf>
    <xf numFmtId="2" fontId="3" fillId="0" borderId="25" xfId="0" applyNumberFormat="1" applyFont="1" applyBorder="1"/>
    <xf numFmtId="165" fontId="3" fillId="0" borderId="25" xfId="0" applyNumberFormat="1" applyFont="1" applyBorder="1"/>
    <xf numFmtId="165" fontId="3" fillId="0" borderId="26" xfId="0" applyNumberFormat="1" applyFont="1" applyBorder="1"/>
    <xf numFmtId="22" fontId="0" fillId="0" borderId="0" xfId="0" applyNumberFormat="1"/>
    <xf numFmtId="164" fontId="0" fillId="0" borderId="0" xfId="0" applyNumberFormat="1" applyAlignment="1">
      <alignment horizontal="center"/>
    </xf>
    <xf numFmtId="1" fontId="3" fillId="0" borderId="2" xfId="0" quotePrefix="1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0" fillId="34" borderId="1" xfId="0" applyFill="1" applyBorder="1"/>
    <xf numFmtId="0" fontId="0" fillId="34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2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0" fillId="0" borderId="39" xfId="0" applyBorder="1"/>
    <xf numFmtId="0" fontId="0" fillId="0" borderId="31" xfId="0" applyBorder="1"/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8" fillId="0" borderId="39" xfId="0" applyFont="1" applyBorder="1"/>
    <xf numFmtId="0" fontId="4" fillId="0" borderId="17" xfId="0" applyFont="1" applyBorder="1"/>
    <xf numFmtId="0" fontId="4" fillId="0" borderId="31" xfId="0" applyFont="1" applyBorder="1"/>
    <xf numFmtId="0" fontId="3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47" xfId="0" applyFont="1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3" fillId="0" borderId="4" xfId="0" applyFont="1" applyBorder="1"/>
    <xf numFmtId="0" fontId="0" fillId="0" borderId="36" xfId="0" applyBorder="1"/>
    <xf numFmtId="0" fontId="3" fillId="0" borderId="49" xfId="0" applyFont="1" applyBorder="1" applyAlignment="1">
      <alignment wrapText="1"/>
    </xf>
    <xf numFmtId="0" fontId="3" fillId="0" borderId="50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4" xfId="0" applyBorder="1"/>
    <xf numFmtId="0" fontId="3" fillId="0" borderId="10" xfId="0" applyFont="1" applyBorder="1" applyAlignment="1">
      <alignment wrapText="1"/>
    </xf>
    <xf numFmtId="0" fontId="0" fillId="0" borderId="5" xfId="0" applyBorder="1"/>
    <xf numFmtId="0" fontId="3" fillId="0" borderId="5" xfId="0" applyFont="1" applyBorder="1"/>
    <xf numFmtId="0" fontId="0" fillId="0" borderId="37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22" fontId="0" fillId="0" borderId="13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16" xfId="0" applyFont="1" applyBorder="1" applyAlignment="1">
      <alignment horizontal="center"/>
    </xf>
    <xf numFmtId="0" fontId="3" fillId="0" borderId="2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26" xfId="0" applyFont="1" applyBorder="1" applyAlignment="1">
      <alignment vertical="top"/>
    </xf>
  </cellXfs>
  <cellStyles count="79">
    <cellStyle name="20% - Accent1" xfId="1" builtinId="30" customBuiltin="1"/>
    <cellStyle name="20% - Accent1 2" xfId="46" xr:uid="{00000000-0005-0000-0000-000001000000}"/>
    <cellStyle name="20% - Accent1 3" xfId="61" xr:uid="{00000000-0005-0000-0000-000040000000}"/>
    <cellStyle name="20% - Accent2" xfId="2" builtinId="34" customBuiltin="1"/>
    <cellStyle name="20% - Accent2 2" xfId="48" xr:uid="{00000000-0005-0000-0000-000003000000}"/>
    <cellStyle name="20% - Accent2 3" xfId="64" xr:uid="{00000000-0005-0000-0000-000041000000}"/>
    <cellStyle name="20% - Accent3" xfId="3" builtinId="38" customBuiltin="1"/>
    <cellStyle name="20% - Accent3 2" xfId="50" xr:uid="{00000000-0005-0000-0000-000005000000}"/>
    <cellStyle name="20% - Accent3 3" xfId="67" xr:uid="{00000000-0005-0000-0000-000042000000}"/>
    <cellStyle name="20% - Accent4" xfId="4" builtinId="42" customBuiltin="1"/>
    <cellStyle name="20% - Accent4 2" xfId="52" xr:uid="{00000000-0005-0000-0000-000007000000}"/>
    <cellStyle name="20% - Accent4 3" xfId="70" xr:uid="{00000000-0005-0000-0000-000043000000}"/>
    <cellStyle name="20% - Accent5" xfId="5" builtinId="46" customBuiltin="1"/>
    <cellStyle name="20% - Accent5 2" xfId="54" xr:uid="{00000000-0005-0000-0000-000009000000}"/>
    <cellStyle name="20% - Accent5 3" xfId="73" xr:uid="{00000000-0005-0000-0000-000044000000}"/>
    <cellStyle name="20% - Accent6" xfId="6" builtinId="50" customBuiltin="1"/>
    <cellStyle name="20% - Accent6 2" xfId="56" xr:uid="{00000000-0005-0000-0000-00000B000000}"/>
    <cellStyle name="20% - Accent6 3" xfId="76" xr:uid="{00000000-0005-0000-0000-000045000000}"/>
    <cellStyle name="40% - Accent1" xfId="7" builtinId="31" customBuiltin="1"/>
    <cellStyle name="40% - Accent1 2" xfId="47" xr:uid="{00000000-0005-0000-0000-00000D000000}"/>
    <cellStyle name="40% - Accent1 3" xfId="62" xr:uid="{00000000-0005-0000-0000-000046000000}"/>
    <cellStyle name="40% - Accent2" xfId="8" builtinId="35" customBuiltin="1"/>
    <cellStyle name="40% - Accent2 2" xfId="49" xr:uid="{00000000-0005-0000-0000-00000F000000}"/>
    <cellStyle name="40% - Accent2 3" xfId="65" xr:uid="{00000000-0005-0000-0000-000047000000}"/>
    <cellStyle name="40% - Accent3" xfId="9" builtinId="39" customBuiltin="1"/>
    <cellStyle name="40% - Accent3 2" xfId="51" xr:uid="{00000000-0005-0000-0000-000011000000}"/>
    <cellStyle name="40% - Accent3 3" xfId="68" xr:uid="{00000000-0005-0000-0000-000048000000}"/>
    <cellStyle name="40% - Accent4" xfId="10" builtinId="43" customBuiltin="1"/>
    <cellStyle name="40% - Accent4 2" xfId="53" xr:uid="{00000000-0005-0000-0000-000013000000}"/>
    <cellStyle name="40% - Accent4 3" xfId="71" xr:uid="{00000000-0005-0000-0000-000049000000}"/>
    <cellStyle name="40% - Accent5" xfId="11" builtinId="47" customBuiltin="1"/>
    <cellStyle name="40% - Accent5 2" xfId="55" xr:uid="{00000000-0005-0000-0000-000015000000}"/>
    <cellStyle name="40% - Accent5 3" xfId="74" xr:uid="{00000000-0005-0000-0000-00004A000000}"/>
    <cellStyle name="40% - Accent6" xfId="12" builtinId="51" customBuiltin="1"/>
    <cellStyle name="40% - Accent6 2" xfId="57" xr:uid="{00000000-0005-0000-0000-000017000000}"/>
    <cellStyle name="40% - Accent6 3" xfId="77" xr:uid="{00000000-0005-0000-0000-00004B000000}"/>
    <cellStyle name="60% - Accent1" xfId="13" builtinId="32" customBuiltin="1"/>
    <cellStyle name="60% - Accent1 2" xfId="63" xr:uid="{00000000-0005-0000-0000-00004C000000}"/>
    <cellStyle name="60% - Accent2" xfId="14" builtinId="36" customBuiltin="1"/>
    <cellStyle name="60% - Accent2 2" xfId="66" xr:uid="{00000000-0005-0000-0000-00004D000000}"/>
    <cellStyle name="60% - Accent3" xfId="15" builtinId="40" customBuiltin="1"/>
    <cellStyle name="60% - Accent3 2" xfId="69" xr:uid="{00000000-0005-0000-0000-00004E000000}"/>
    <cellStyle name="60% - Accent4" xfId="16" builtinId="44" customBuiltin="1"/>
    <cellStyle name="60% - Accent4 2" xfId="72" xr:uid="{00000000-0005-0000-0000-00004F000000}"/>
    <cellStyle name="60% - Accent5" xfId="17" builtinId="48" customBuiltin="1"/>
    <cellStyle name="60% - Accent5 2" xfId="75" xr:uid="{00000000-0005-0000-0000-000050000000}"/>
    <cellStyle name="60% - Accent6" xfId="18" builtinId="52" customBuiltin="1"/>
    <cellStyle name="60% - Accent6 2" xfId="78" xr:uid="{00000000-0005-0000-0000-00005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9" xr:uid="{00000000-0005-0000-0000-000052000000}"/>
    <cellStyle name="Normal" xfId="0" builtinId="0"/>
    <cellStyle name="Normal 2" xfId="37" xr:uid="{00000000-0005-0000-0000-000031000000}"/>
    <cellStyle name="Normal 3" xfId="43" xr:uid="{00000000-0005-0000-0000-000032000000}"/>
    <cellStyle name="Normal 4" xfId="58" xr:uid="{00000000-0005-0000-0000-000053000000}"/>
    <cellStyle name="Note 2" xfId="38" xr:uid="{00000000-0005-0000-0000-000033000000}"/>
    <cellStyle name="Note 3" xfId="45" xr:uid="{00000000-0005-0000-0000-000034000000}"/>
    <cellStyle name="Note 4" xfId="60" xr:uid="{00000000-0005-0000-0000-000054000000}"/>
    <cellStyle name="Output" xfId="39" builtinId="21" customBuiltin="1"/>
    <cellStyle name="Title" xfId="40" builtinId="15" customBuiltin="1"/>
    <cellStyle name="Title 2" xfId="44" xr:uid="{00000000-0005-0000-0000-000037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15</xdr:row>
      <xdr:rowOff>57150</xdr:rowOff>
    </xdr:from>
    <xdr:to>
      <xdr:col>11</xdr:col>
      <xdr:colOff>180975</xdr:colOff>
      <xdr:row>15</xdr:row>
      <xdr:rowOff>400050</xdr:rowOff>
    </xdr:to>
    <xdr:pic>
      <xdr:nvPicPr>
        <xdr:cNvPr id="1033" name="Picture 2" descr="signature.jpg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1600" y="3438525"/>
          <a:ext cx="17049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view="pageBreakPreview" zoomScale="85" zoomScaleNormal="85" zoomScaleSheetLayoutView="85" workbookViewId="0">
      <selection activeCell="A42" sqref="A42"/>
    </sheetView>
  </sheetViews>
  <sheetFormatPr defaultRowHeight="12.75" x14ac:dyDescent="0.2"/>
  <cols>
    <col min="1" max="6" width="10.7109375" customWidth="1"/>
    <col min="7" max="9" width="12.7109375" customWidth="1"/>
    <col min="10" max="11" width="10.7109375" style="1" customWidth="1"/>
    <col min="12" max="12" width="11.5703125" style="1" customWidth="1"/>
  </cols>
  <sheetData>
    <row r="1" spans="1:12" x14ac:dyDescent="0.2">
      <c r="A1" s="121" t="s">
        <v>13</v>
      </c>
      <c r="B1" s="121"/>
      <c r="C1" s="121"/>
      <c r="D1" s="121"/>
      <c r="E1" s="121"/>
      <c r="F1" s="121"/>
      <c r="G1" s="121"/>
      <c r="H1" s="121"/>
      <c r="I1" s="122"/>
    </row>
    <row r="2" spans="1:12" x14ac:dyDescent="0.2">
      <c r="A2" s="123" t="s">
        <v>14</v>
      </c>
      <c r="B2" s="124"/>
      <c r="C2" s="124"/>
      <c r="D2" s="124"/>
      <c r="E2" s="124"/>
      <c r="F2" s="124"/>
      <c r="G2" s="124"/>
      <c r="H2" s="124"/>
      <c r="I2" s="122"/>
    </row>
    <row r="3" spans="1:12" x14ac:dyDescent="0.2">
      <c r="A3" s="123" t="s">
        <v>87</v>
      </c>
      <c r="B3" s="122"/>
      <c r="C3" s="122"/>
      <c r="D3" s="122"/>
      <c r="E3" s="122"/>
      <c r="F3" s="122"/>
      <c r="G3" s="122"/>
      <c r="H3" s="122"/>
      <c r="I3" s="122"/>
    </row>
    <row r="4" spans="1:12" x14ac:dyDescent="0.2">
      <c r="A4" s="4"/>
      <c r="B4" s="1"/>
      <c r="C4" s="1"/>
      <c r="D4" s="1"/>
      <c r="E4" s="1"/>
      <c r="F4" s="1"/>
      <c r="G4" s="1"/>
      <c r="H4" s="1"/>
    </row>
    <row r="5" spans="1:12" x14ac:dyDescent="0.2">
      <c r="A5" s="5" t="s">
        <v>15</v>
      </c>
      <c r="B5" s="7" t="s">
        <v>18</v>
      </c>
      <c r="C5" s="7"/>
      <c r="D5" s="7"/>
      <c r="E5" s="6"/>
      <c r="F5" s="8" t="s">
        <v>20</v>
      </c>
      <c r="G5" s="30">
        <v>44531</v>
      </c>
      <c r="H5" s="9"/>
      <c r="I5" s="18"/>
    </row>
    <row r="6" spans="1:12" x14ac:dyDescent="0.2">
      <c r="A6" s="5" t="s">
        <v>16</v>
      </c>
      <c r="B6" s="7" t="s">
        <v>139</v>
      </c>
      <c r="C6" s="7"/>
      <c r="D6" s="7"/>
      <c r="E6" s="7"/>
      <c r="F6" s="7"/>
      <c r="G6" s="7" t="s">
        <v>144</v>
      </c>
      <c r="H6" s="7"/>
      <c r="I6" s="18"/>
    </row>
    <row r="7" spans="1:12" x14ac:dyDescent="0.2">
      <c r="A7" s="5" t="s">
        <v>17</v>
      </c>
      <c r="B7" s="7" t="s">
        <v>19</v>
      </c>
      <c r="C7" s="7"/>
      <c r="D7" s="7"/>
      <c r="E7" s="6"/>
      <c r="F7" s="8" t="s">
        <v>21</v>
      </c>
      <c r="G7" s="7" t="s">
        <v>142</v>
      </c>
      <c r="H7" s="7"/>
      <c r="I7" s="18"/>
    </row>
    <row r="8" spans="1:12" x14ac:dyDescent="0.2">
      <c r="A8" s="5"/>
      <c r="B8" s="6"/>
      <c r="C8" s="6"/>
      <c r="D8" s="6"/>
      <c r="E8" s="6"/>
      <c r="F8" s="8"/>
      <c r="G8" s="6"/>
      <c r="H8" s="6"/>
    </row>
    <row r="9" spans="1:12" ht="13.5" thickBot="1" x14ac:dyDescent="0.25">
      <c r="A9" s="5"/>
      <c r="B9" s="6"/>
      <c r="C9" s="6"/>
      <c r="D9" s="6"/>
      <c r="E9" s="6"/>
      <c r="F9" s="6"/>
      <c r="G9" s="6"/>
      <c r="H9" s="6"/>
    </row>
    <row r="10" spans="1:12" x14ac:dyDescent="0.2">
      <c r="A10" s="5"/>
      <c r="B10" s="119" t="s">
        <v>22</v>
      </c>
      <c r="C10" s="120"/>
      <c r="D10" s="120"/>
      <c r="E10" s="120"/>
      <c r="F10" s="120"/>
      <c r="G10" s="125" t="s">
        <v>30</v>
      </c>
      <c r="H10" s="126"/>
      <c r="I10" s="127"/>
    </row>
    <row r="11" spans="1:12" s="1" customFormat="1" ht="13.5" thickBot="1" x14ac:dyDescent="0.25">
      <c r="A11" s="10"/>
      <c r="B11" s="19" t="s">
        <v>23</v>
      </c>
      <c r="C11" s="20" t="s">
        <v>24</v>
      </c>
      <c r="D11" s="20" t="s">
        <v>24</v>
      </c>
      <c r="E11" s="20" t="s">
        <v>25</v>
      </c>
      <c r="F11" s="20" t="s">
        <v>24</v>
      </c>
      <c r="G11" s="128"/>
      <c r="H11" s="129"/>
      <c r="I11" s="130"/>
    </row>
    <row r="12" spans="1:12" s="11" customFormat="1" ht="12" thickBot="1" x14ac:dyDescent="0.25">
      <c r="A12" s="21" t="s">
        <v>26</v>
      </c>
      <c r="B12" s="22" t="s">
        <v>134</v>
      </c>
      <c r="C12" s="22" t="s">
        <v>134</v>
      </c>
      <c r="D12" s="29" t="s">
        <v>28</v>
      </c>
      <c r="E12" s="29" t="s">
        <v>28</v>
      </c>
      <c r="F12" s="22" t="s">
        <v>29</v>
      </c>
      <c r="G12" s="22" t="s">
        <v>134</v>
      </c>
      <c r="H12" s="29" t="s">
        <v>28</v>
      </c>
      <c r="I12" s="23" t="s">
        <v>29</v>
      </c>
      <c r="J12" s="117" t="s">
        <v>1</v>
      </c>
      <c r="K12" s="118"/>
      <c r="L12" s="118"/>
    </row>
    <row r="13" spans="1:12" x14ac:dyDescent="0.2">
      <c r="A13" s="24" t="s">
        <v>31</v>
      </c>
      <c r="B13" s="25"/>
      <c r="C13" s="25"/>
      <c r="D13" s="25"/>
      <c r="E13" s="25"/>
      <c r="F13" s="25"/>
      <c r="G13" s="25"/>
      <c r="H13" s="25"/>
      <c r="I13" s="26"/>
      <c r="J13" s="1" t="s">
        <v>135</v>
      </c>
      <c r="K13" s="1" t="s">
        <v>136</v>
      </c>
      <c r="L13" s="1" t="s">
        <v>2</v>
      </c>
    </row>
    <row r="14" spans="1:12" x14ac:dyDescent="0.2">
      <c r="A14" s="27">
        <v>1</v>
      </c>
      <c r="B14" s="13">
        <f>'StLawGate-TCPL'!I6</f>
        <v>39.037457400000001</v>
      </c>
      <c r="C14" s="14">
        <f>(B14/1000)*0.0283168*947817.1</f>
        <v>1047.7320677083949</v>
      </c>
      <c r="D14" s="15">
        <f>'SLG Report '!U2</f>
        <v>1047.6692</v>
      </c>
      <c r="E14" s="15">
        <f>'SLG Report '!W2</f>
        <v>1034.1579999999999</v>
      </c>
      <c r="F14" s="86"/>
      <c r="G14" s="76">
        <f>'StLawGate-TCPL'!H6</f>
        <v>0.58744640000000004</v>
      </c>
      <c r="H14" s="16">
        <f>'SLG Report '!V2</f>
        <v>0.58906734000000005</v>
      </c>
      <c r="I14" s="28"/>
      <c r="J14" s="84">
        <f>C14-D14</f>
        <v>6.2867708394833244E-2</v>
      </c>
      <c r="K14" s="84">
        <f>F14-D14</f>
        <v>-1047.6692</v>
      </c>
      <c r="L14" s="84">
        <f>C14-F14</f>
        <v>1047.7320677083949</v>
      </c>
    </row>
    <row r="15" spans="1:12" x14ac:dyDescent="0.2">
      <c r="A15" s="27">
        <v>2</v>
      </c>
      <c r="B15" s="13">
        <f>'StLawGate-TCPL'!I7</f>
        <v>39.1051267</v>
      </c>
      <c r="C15" s="14">
        <f>(B15/1000)*0.0283168*947817.1</f>
        <v>1049.5482540158919</v>
      </c>
      <c r="D15" s="15">
        <f>'SLG Report '!U3</f>
        <v>1046.3181999999999</v>
      </c>
      <c r="E15" s="15">
        <f>'SLG Report '!W3</f>
        <v>1032.8225</v>
      </c>
      <c r="F15" s="86"/>
      <c r="G15" s="76">
        <f>'StLawGate-TCPL'!H7</f>
        <v>0.58873129999999996</v>
      </c>
      <c r="H15" s="16">
        <f>'SLG Report '!V3</f>
        <v>0.58932876999999995</v>
      </c>
      <c r="I15" s="28"/>
      <c r="J15" s="84">
        <f t="shared" ref="J15:J37" si="0">C15-D15</f>
        <v>3.2300540158919375</v>
      </c>
      <c r="K15" s="84">
        <f t="shared" ref="K15:K37" si="1">F15-D15</f>
        <v>-1046.3181999999999</v>
      </c>
      <c r="L15" s="84">
        <f t="shared" ref="L15:L37" si="2">C15-F15</f>
        <v>1049.5482540158919</v>
      </c>
    </row>
    <row r="16" spans="1:12" x14ac:dyDescent="0.2">
      <c r="A16" s="27">
        <v>3</v>
      </c>
      <c r="B16" s="13">
        <f>+'StLawGate-TCPL'!I8</f>
        <v>39.129275300000003</v>
      </c>
      <c r="C16" s="14">
        <f>(B16/1000)*0.0283168*947817.1</f>
        <v>1050.1963818473491</v>
      </c>
      <c r="D16" s="15">
        <f>'SLG Report '!U4</f>
        <v>1045.9612999999999</v>
      </c>
      <c r="E16" s="15">
        <f>'SLG Report '!W4</f>
        <v>1032.4709</v>
      </c>
      <c r="F16" s="86"/>
      <c r="G16" s="76">
        <f>'StLawGate-TCPL'!H8</f>
        <v>0.5892425</v>
      </c>
      <c r="H16" s="16">
        <f>'SLG Report '!V4</f>
        <v>0.58974338000000004</v>
      </c>
      <c r="I16" s="28"/>
      <c r="J16" s="84">
        <f t="shared" si="0"/>
        <v>4.2350818473491927</v>
      </c>
      <c r="K16" s="84">
        <f t="shared" si="1"/>
        <v>-1045.9612999999999</v>
      </c>
      <c r="L16" s="84">
        <f t="shared" si="2"/>
        <v>1050.1963818473491</v>
      </c>
    </row>
    <row r="17" spans="1:12" x14ac:dyDescent="0.2">
      <c r="A17" s="27">
        <v>4</v>
      </c>
      <c r="B17" s="13">
        <f>'StLawGate-TCPL'!I9</f>
        <v>39.073940200000003</v>
      </c>
      <c r="C17" s="14">
        <f>(B17/1000)*0.0283168*947817.1</f>
        <v>1048.7112349499528</v>
      </c>
      <c r="D17" s="15">
        <f>'SLG Report '!U5</f>
        <v>1047.3135</v>
      </c>
      <c r="E17" s="15">
        <f>'SLG Report '!W5</f>
        <v>1033.8113000000001</v>
      </c>
      <c r="F17" s="86"/>
      <c r="G17" s="76">
        <f>'StLawGate-TCPL'!H9</f>
        <v>0.58982460000000003</v>
      </c>
      <c r="H17" s="16">
        <f>'SLG Report '!V5</f>
        <v>0.58991842999999999</v>
      </c>
      <c r="I17" s="28"/>
      <c r="J17" s="84">
        <f t="shared" si="0"/>
        <v>1.3977349499527918</v>
      </c>
      <c r="K17" s="84">
        <f t="shared" si="1"/>
        <v>-1047.3135</v>
      </c>
      <c r="L17" s="84">
        <f t="shared" si="2"/>
        <v>1048.7112349499528</v>
      </c>
    </row>
    <row r="18" spans="1:12" x14ac:dyDescent="0.2">
      <c r="A18" s="27">
        <v>5</v>
      </c>
      <c r="B18" s="13">
        <f>'StLawGate-TCPL'!I10</f>
        <v>39.075818300000002</v>
      </c>
      <c r="C18" s="14">
        <f>(B18/1000)*0.0283168*947817.1</f>
        <v>1048.7616415524167</v>
      </c>
      <c r="D18" s="15">
        <f>'SLG Report '!U6</f>
        <v>1049.1432</v>
      </c>
      <c r="E18" s="15">
        <f>'SLG Report '!W6</f>
        <v>1035.6292000000001</v>
      </c>
      <c r="F18" s="86"/>
      <c r="G18" s="76">
        <f>'StLawGate-TCPL'!H10</f>
        <v>0.59032929999999995</v>
      </c>
      <c r="H18" s="16">
        <f>'SLG Report '!V6</f>
        <v>0.59131365999999996</v>
      </c>
      <c r="I18" s="28"/>
      <c r="J18" s="84">
        <f t="shared" si="0"/>
        <v>-0.38155844758330204</v>
      </c>
      <c r="K18" s="84">
        <f t="shared" si="1"/>
        <v>-1049.1432</v>
      </c>
      <c r="L18" s="84">
        <f t="shared" si="2"/>
        <v>1048.7616415524167</v>
      </c>
    </row>
    <row r="19" spans="1:12" x14ac:dyDescent="0.2">
      <c r="A19" s="27">
        <v>6</v>
      </c>
      <c r="B19" s="13">
        <f>+'StLawGate-TCPL'!I11</f>
        <v>39.139497599999999</v>
      </c>
      <c r="C19" s="14">
        <f t="shared" ref="C19:C37" si="3">(B19/1000)*0.0283168*947817.1</f>
        <v>1050.4707396623571</v>
      </c>
      <c r="D19" s="15">
        <f>'SLG Report '!U7</f>
        <v>1047.2448999999999</v>
      </c>
      <c r="E19" s="15">
        <f>'SLG Report '!W7</f>
        <v>1033.7452000000001</v>
      </c>
      <c r="F19" s="86"/>
      <c r="G19" s="76">
        <f>'StLawGate-TCPL'!H11</f>
        <v>0.59055849999999999</v>
      </c>
      <c r="H19" s="16">
        <f>'SLG Report '!V7</f>
        <v>0.59053480999999997</v>
      </c>
      <c r="I19" s="28"/>
      <c r="J19" s="84">
        <f t="shared" si="0"/>
        <v>3.2258396623572025</v>
      </c>
      <c r="K19" s="84">
        <f t="shared" si="1"/>
        <v>-1047.2448999999999</v>
      </c>
      <c r="L19" s="84">
        <f t="shared" si="2"/>
        <v>1050.4707396623571</v>
      </c>
    </row>
    <row r="20" spans="1:12" x14ac:dyDescent="0.2">
      <c r="A20" s="27">
        <v>7</v>
      </c>
      <c r="B20" s="13">
        <f>'StLawGate-TCPL'!I12</f>
        <v>39.160215700000002</v>
      </c>
      <c r="C20" s="14">
        <f t="shared" si="3"/>
        <v>1051.0267957991482</v>
      </c>
      <c r="D20" s="15">
        <f>'SLG Report '!U8</f>
        <v>1047.3085000000001</v>
      </c>
      <c r="E20" s="15">
        <f>'SLG Report '!W8</f>
        <v>1033.8052</v>
      </c>
      <c r="F20" s="86"/>
      <c r="G20" s="76">
        <f>'StLawGate-TCPL'!H12</f>
        <v>0.59154059999999997</v>
      </c>
      <c r="H20" s="16">
        <f>'SLG Report '!V8</f>
        <v>0.58981477999999998</v>
      </c>
      <c r="I20" s="28"/>
      <c r="J20" s="84">
        <f t="shared" si="0"/>
        <v>3.7182957991481089</v>
      </c>
      <c r="K20" s="84">
        <f t="shared" si="1"/>
        <v>-1047.3085000000001</v>
      </c>
      <c r="L20" s="84">
        <f t="shared" si="2"/>
        <v>1051.0267957991482</v>
      </c>
    </row>
    <row r="21" spans="1:12" x14ac:dyDescent="0.2">
      <c r="A21" s="27">
        <v>8</v>
      </c>
      <c r="B21" s="13">
        <f>'StLawGate-TCPL'!I13</f>
        <v>39.104310499999997</v>
      </c>
      <c r="C21" s="14">
        <f t="shared" si="3"/>
        <v>1049.5263479039004</v>
      </c>
      <c r="D21" s="15">
        <f>'SLG Report '!U9</f>
        <v>1047.7170000000001</v>
      </c>
      <c r="E21" s="15">
        <f>'SLG Report '!W9</f>
        <v>1034.2125000000001</v>
      </c>
      <c r="F21" s="86"/>
      <c r="G21" s="76">
        <f>'StLawGate-TCPL'!H13</f>
        <v>0.58983739999999996</v>
      </c>
      <c r="H21" s="16">
        <f>'SLG Report '!V9</f>
        <v>0.59026336999999995</v>
      </c>
      <c r="I21" s="28"/>
      <c r="J21" s="84">
        <f t="shared" si="0"/>
        <v>1.8093479039002887</v>
      </c>
      <c r="K21" s="84">
        <f t="shared" si="1"/>
        <v>-1047.7170000000001</v>
      </c>
      <c r="L21" s="84">
        <f t="shared" si="2"/>
        <v>1049.5263479039004</v>
      </c>
    </row>
    <row r="22" spans="1:12" x14ac:dyDescent="0.2">
      <c r="A22" s="27">
        <v>9</v>
      </c>
      <c r="B22" s="13">
        <f>+'StLawGate-TCPL'!I14</f>
        <v>39.1252736</v>
      </c>
      <c r="C22" s="14">
        <f t="shared" si="3"/>
        <v>1050.0889796317695</v>
      </c>
      <c r="D22" s="15">
        <f>'SLG Report '!U10</f>
        <v>1048.5342000000001</v>
      </c>
      <c r="E22" s="15">
        <f>'SLG Report '!W10</f>
        <v>1035.0209</v>
      </c>
      <c r="F22" s="86"/>
      <c r="G22" s="76">
        <f>'StLawGate-TCPL'!H14</f>
        <v>0.58969320000000003</v>
      </c>
      <c r="H22" s="16">
        <f>'SLG Report '!V10</f>
        <v>0.59049313999999997</v>
      </c>
      <c r="I22" s="28"/>
      <c r="J22" s="84">
        <f t="shared" si="0"/>
        <v>1.5547796317694065</v>
      </c>
      <c r="K22" s="84">
        <f t="shared" si="1"/>
        <v>-1048.5342000000001</v>
      </c>
      <c r="L22" s="84">
        <f t="shared" si="2"/>
        <v>1050.0889796317695</v>
      </c>
    </row>
    <row r="23" spans="1:12" x14ac:dyDescent="0.2">
      <c r="A23" s="27">
        <v>10</v>
      </c>
      <c r="B23" s="13">
        <f>'StLawGate-TCPL'!I15</f>
        <v>39.129933100000002</v>
      </c>
      <c r="C23" s="14">
        <f t="shared" si="3"/>
        <v>1050.2140366384149</v>
      </c>
      <c r="D23" s="15">
        <f>'SLG Report '!U11</f>
        <v>1047.5934999999999</v>
      </c>
      <c r="E23" s="15">
        <f>'SLG Report '!W11</f>
        <v>1034.0899999999999</v>
      </c>
      <c r="F23" s="86"/>
      <c r="G23" s="76">
        <f>'StLawGate-TCPL'!H15</f>
        <v>0.58971169999999995</v>
      </c>
      <c r="H23" s="16">
        <f>'SLG Report '!V11</f>
        <v>0.59035110000000002</v>
      </c>
      <c r="I23" s="28"/>
      <c r="J23" s="84">
        <f t="shared" si="0"/>
        <v>2.6205366384149329</v>
      </c>
      <c r="K23" s="84">
        <f t="shared" si="1"/>
        <v>-1047.5934999999999</v>
      </c>
      <c r="L23" s="84">
        <f t="shared" si="2"/>
        <v>1050.2140366384149</v>
      </c>
    </row>
    <row r="24" spans="1:12" x14ac:dyDescent="0.2">
      <c r="A24" s="27">
        <v>11</v>
      </c>
      <c r="B24" s="13">
        <f>'StLawGate-TCPL'!I16</f>
        <v>39.150097500000001</v>
      </c>
      <c r="C24" s="14">
        <f t="shared" si="3"/>
        <v>1050.7552319393697</v>
      </c>
      <c r="D24" s="15">
        <f>'SLG Report '!U12</f>
        <v>1045.4584</v>
      </c>
      <c r="E24" s="15">
        <f>'SLG Report '!W12</f>
        <v>1031.9766</v>
      </c>
      <c r="F24" s="86"/>
      <c r="G24" s="76">
        <f>'StLawGate-TCPL'!H16</f>
        <v>0.59049799999999997</v>
      </c>
      <c r="H24" s="16">
        <f>'SLG Report '!V12</f>
        <v>0.59050267999999995</v>
      </c>
      <c r="I24" s="28"/>
      <c r="J24" s="84">
        <f t="shared" si="0"/>
        <v>5.2968319393696675</v>
      </c>
      <c r="K24" s="84">
        <f t="shared" si="1"/>
        <v>-1045.4584</v>
      </c>
      <c r="L24" s="84">
        <f t="shared" si="2"/>
        <v>1050.7552319393697</v>
      </c>
    </row>
    <row r="25" spans="1:12" x14ac:dyDescent="0.2">
      <c r="A25" s="27">
        <v>12</v>
      </c>
      <c r="B25" s="13">
        <f>+'StLawGate-TCPL'!I17</f>
        <v>39.131148000000003</v>
      </c>
      <c r="C25" s="14">
        <f t="shared" si="3"/>
        <v>1050.2466435184178</v>
      </c>
      <c r="D25" s="15">
        <f>'SLG Report '!U13</f>
        <v>1043.981</v>
      </c>
      <c r="E25" s="15">
        <f>'SLG Report '!W13</f>
        <v>1030.5150000000001</v>
      </c>
      <c r="F25" s="86"/>
      <c r="G25" s="76">
        <f>'StLawGate-TCPL'!H17</f>
        <v>0.59036920000000004</v>
      </c>
      <c r="H25" s="16">
        <f>'SLG Report '!V13</f>
        <v>0.59065836999999999</v>
      </c>
      <c r="I25" s="28"/>
      <c r="J25" s="84">
        <f t="shared" si="0"/>
        <v>6.2656435184178463</v>
      </c>
      <c r="K25" s="84">
        <f t="shared" si="1"/>
        <v>-1043.981</v>
      </c>
      <c r="L25" s="84">
        <f t="shared" si="2"/>
        <v>1050.2466435184178</v>
      </c>
    </row>
    <row r="26" spans="1:12" x14ac:dyDescent="0.2">
      <c r="A26" s="27">
        <v>13</v>
      </c>
      <c r="B26" s="13">
        <f>'StLawGate-TCPL'!I18</f>
        <v>39.050479600000003</v>
      </c>
      <c r="C26" s="14">
        <f t="shared" si="3"/>
        <v>1048.0815724518086</v>
      </c>
      <c r="D26" s="15">
        <f>'SLG Report '!U14</f>
        <v>1044.0717999999999</v>
      </c>
      <c r="E26" s="15">
        <f>'SLG Report '!W14</f>
        <v>1030.606</v>
      </c>
      <c r="F26" s="86"/>
      <c r="G26" s="76">
        <f>'StLawGate-TCPL'!H18</f>
        <v>0.59024549999999998</v>
      </c>
      <c r="H26" s="16">
        <f>'SLG Report '!V14</f>
        <v>0.59076368999999995</v>
      </c>
      <c r="I26" s="28"/>
      <c r="J26" s="84">
        <f t="shared" si="0"/>
        <v>4.0097724518086579</v>
      </c>
      <c r="K26" s="84">
        <f t="shared" si="1"/>
        <v>-1044.0717999999999</v>
      </c>
      <c r="L26" s="84">
        <f t="shared" si="2"/>
        <v>1048.0815724518086</v>
      </c>
    </row>
    <row r="27" spans="1:12" x14ac:dyDescent="0.2">
      <c r="A27" s="27">
        <v>14</v>
      </c>
      <c r="B27" s="13">
        <f>'StLawGate-TCPL'!I19</f>
        <v>39.0548991</v>
      </c>
      <c r="C27" s="14">
        <f t="shared" si="3"/>
        <v>1048.2001880631119</v>
      </c>
      <c r="D27" s="15">
        <f>'SLG Report '!U15</f>
        <v>1043.4967999999999</v>
      </c>
      <c r="E27" s="15">
        <f>'SLG Report '!W15</f>
        <v>1030.0327</v>
      </c>
      <c r="F27" s="86"/>
      <c r="G27" s="76">
        <f>'StLawGate-TCPL'!H19</f>
        <v>0.59033679999999999</v>
      </c>
      <c r="H27" s="16">
        <f>'SLG Report '!V15</f>
        <v>0.59006106999999997</v>
      </c>
      <c r="I27" s="28"/>
      <c r="J27" s="84">
        <f t="shared" si="0"/>
        <v>4.7033880631120155</v>
      </c>
      <c r="K27" s="84">
        <f t="shared" si="1"/>
        <v>-1043.4967999999999</v>
      </c>
      <c r="L27" s="84">
        <f t="shared" si="2"/>
        <v>1048.2001880631119</v>
      </c>
    </row>
    <row r="28" spans="1:12" x14ac:dyDescent="0.2">
      <c r="A28" s="27">
        <v>15</v>
      </c>
      <c r="B28" s="13">
        <f>'StLawGate-TCPL'!I20</f>
        <v>39.035366500000002</v>
      </c>
      <c r="C28" s="14">
        <f t="shared" si="3"/>
        <v>1047.6759497353946</v>
      </c>
      <c r="D28" s="15">
        <f>'SLG Report '!U16</f>
        <v>1043.3873000000001</v>
      </c>
      <c r="E28" s="15">
        <f>'SLG Report '!W16</f>
        <v>1029.9241</v>
      </c>
      <c r="F28" s="86"/>
      <c r="G28" s="76">
        <f>'StLawGate-TCPL'!H20</f>
        <v>0.59027929999999995</v>
      </c>
      <c r="H28" s="16">
        <f>'SLG Report '!V16</f>
        <v>0.58996939999999998</v>
      </c>
      <c r="I28" s="28"/>
      <c r="J28" s="84">
        <f t="shared" si="0"/>
        <v>4.2886497353945288</v>
      </c>
      <c r="K28" s="84">
        <f t="shared" si="1"/>
        <v>-1043.3873000000001</v>
      </c>
      <c r="L28" s="84">
        <f t="shared" si="2"/>
        <v>1047.6759497353946</v>
      </c>
    </row>
    <row r="29" spans="1:12" x14ac:dyDescent="0.2">
      <c r="A29" s="27">
        <v>16</v>
      </c>
      <c r="B29" s="13">
        <f>+'StLawGate-TCPL'!I21</f>
        <v>39.015877199999998</v>
      </c>
      <c r="C29" s="14">
        <f t="shared" si="3"/>
        <v>1047.1528735427532</v>
      </c>
      <c r="D29" s="15">
        <f>'SLG Report '!U17</f>
        <v>1043.2606000000001</v>
      </c>
      <c r="E29" s="15">
        <f>'SLG Report '!W17</f>
        <v>1029.7973999999999</v>
      </c>
      <c r="F29" s="86"/>
      <c r="G29" s="76">
        <f>'StLawGate-TCPL'!H21</f>
        <v>0.58970230000000001</v>
      </c>
      <c r="H29" s="16">
        <f>'SLG Report '!V17</f>
        <v>0.58985799999999999</v>
      </c>
      <c r="I29" s="28"/>
      <c r="J29" s="84">
        <f t="shared" si="0"/>
        <v>3.8922735427531734</v>
      </c>
      <c r="K29" s="84">
        <f t="shared" si="1"/>
        <v>-1043.2606000000001</v>
      </c>
      <c r="L29" s="84">
        <f t="shared" si="2"/>
        <v>1047.1528735427532</v>
      </c>
    </row>
    <row r="30" spans="1:12" x14ac:dyDescent="0.2">
      <c r="A30" s="27">
        <v>17</v>
      </c>
      <c r="B30" s="13">
        <f>'StLawGate-TCPL'!I22</f>
        <v>39.010604800000003</v>
      </c>
      <c r="C30" s="14">
        <f t="shared" si="3"/>
        <v>1047.0113668227541</v>
      </c>
      <c r="D30" s="15">
        <f>'SLG Report '!U18</f>
        <v>1042.0037</v>
      </c>
      <c r="E30" s="15">
        <f>'SLG Report '!W18</f>
        <v>1028.5524</v>
      </c>
      <c r="F30" s="86"/>
      <c r="G30" s="76">
        <f>'StLawGate-TCPL'!H22</f>
        <v>0.58941390000000005</v>
      </c>
      <c r="H30" s="16">
        <f>'SLG Report '!V18</f>
        <v>0.58970462999999995</v>
      </c>
      <c r="I30" s="28"/>
      <c r="J30" s="84">
        <f t="shared" si="0"/>
        <v>5.0076668227541177</v>
      </c>
      <c r="K30" s="84">
        <f t="shared" si="1"/>
        <v>-1042.0037</v>
      </c>
      <c r="L30" s="84">
        <f t="shared" si="2"/>
        <v>1047.0113668227541</v>
      </c>
    </row>
    <row r="31" spans="1:12" x14ac:dyDescent="0.2">
      <c r="A31" s="27">
        <v>18</v>
      </c>
      <c r="B31" s="13">
        <f>+'StLawGate-TCPL'!I23</f>
        <v>38.991365299999998</v>
      </c>
      <c r="C31" s="14">
        <f t="shared" si="3"/>
        <v>1046.4949950490975</v>
      </c>
      <c r="D31" s="15">
        <f>'SLG Report '!U19</f>
        <v>1043.3124</v>
      </c>
      <c r="E31" s="15">
        <f>'SLG Report '!W19</f>
        <v>1029.8489</v>
      </c>
      <c r="F31" s="86"/>
      <c r="G31" s="76">
        <f>'StLawGate-TCPL'!H23</f>
        <v>0.58955519999999995</v>
      </c>
      <c r="H31" s="16">
        <f>'SLG Report '!V19</f>
        <v>0.58983010000000002</v>
      </c>
      <c r="I31" s="28"/>
      <c r="J31" s="84">
        <f t="shared" si="0"/>
        <v>3.1825950490974719</v>
      </c>
      <c r="K31" s="84">
        <f t="shared" si="1"/>
        <v>-1043.3124</v>
      </c>
      <c r="L31" s="84">
        <f t="shared" si="2"/>
        <v>1046.4949950490975</v>
      </c>
    </row>
    <row r="32" spans="1:12" x14ac:dyDescent="0.2">
      <c r="A32" s="27">
        <v>19</v>
      </c>
      <c r="B32" s="13">
        <f>'StLawGate-TCPL'!I24</f>
        <v>38.981604099999998</v>
      </c>
      <c r="C32" s="14">
        <f t="shared" si="3"/>
        <v>1046.2330127648895</v>
      </c>
      <c r="D32" s="15">
        <f>'SLG Report '!U20</f>
        <v>1045.3795</v>
      </c>
      <c r="E32" s="15">
        <f>'SLG Report '!W20</f>
        <v>1031.8916999999999</v>
      </c>
      <c r="F32" s="86"/>
      <c r="G32" s="76">
        <f>'StLawGate-TCPL'!H24</f>
        <v>0.58955109999999999</v>
      </c>
      <c r="H32" s="16">
        <f>'SLG Report '!V19</f>
        <v>0.58983010000000002</v>
      </c>
      <c r="I32" s="28"/>
      <c r="J32" s="84">
        <f t="shared" si="0"/>
        <v>0.85351276488950134</v>
      </c>
      <c r="K32" s="84">
        <f t="shared" si="1"/>
        <v>-1045.3795</v>
      </c>
      <c r="L32" s="84">
        <f t="shared" si="2"/>
        <v>1046.2330127648895</v>
      </c>
    </row>
    <row r="33" spans="1:12" x14ac:dyDescent="0.2">
      <c r="A33" s="27">
        <v>20</v>
      </c>
      <c r="B33" s="13">
        <f>'StLawGate-TCPL'!I25</f>
        <v>39.013749300000001</v>
      </c>
      <c r="C33" s="14">
        <f t="shared" si="3"/>
        <v>1047.0957625213046</v>
      </c>
      <c r="D33" s="15">
        <f>'SLG Report '!U21</f>
        <v>1048.3263999999999</v>
      </c>
      <c r="E33" s="15">
        <f>'SLG Report '!W21</f>
        <v>1034.8146999999999</v>
      </c>
      <c r="F33" s="86"/>
      <c r="G33" s="76">
        <f>'StLawGate-TCPL'!H25</f>
        <v>0.58919449999999995</v>
      </c>
      <c r="H33" s="16">
        <f>'SLG Report '!V21</f>
        <v>0.59034496999999997</v>
      </c>
      <c r="I33" s="28"/>
      <c r="J33" s="84">
        <f t="shared" si="0"/>
        <v>-1.2306374786953711</v>
      </c>
      <c r="K33" s="84">
        <f t="shared" si="1"/>
        <v>-1048.3263999999999</v>
      </c>
      <c r="L33" s="84">
        <f t="shared" si="2"/>
        <v>1047.0957625213046</v>
      </c>
    </row>
    <row r="34" spans="1:12" x14ac:dyDescent="0.2">
      <c r="A34" s="27">
        <v>21</v>
      </c>
      <c r="B34" s="13">
        <f>+'StLawGate-TCPL'!I26</f>
        <v>39.038787300000003</v>
      </c>
      <c r="C34" s="14">
        <f t="shared" si="3"/>
        <v>1047.7677610903324</v>
      </c>
      <c r="D34" s="15">
        <f>'SLG Report '!U22</f>
        <v>1049.8844999999999</v>
      </c>
      <c r="E34" s="15">
        <f>'SLG Report '!W22</f>
        <v>1036.3593000000001</v>
      </c>
      <c r="F34" s="86"/>
      <c r="G34" s="76">
        <f>'StLawGate-TCPL'!H26</f>
        <v>0.58930439999999995</v>
      </c>
      <c r="H34" s="16">
        <f>'SLG Report '!V22</f>
        <v>0.59067767999999998</v>
      </c>
      <c r="I34" s="28"/>
      <c r="J34" s="84">
        <f t="shared" si="0"/>
        <v>-2.1167389096674469</v>
      </c>
      <c r="K34" s="84">
        <f t="shared" si="1"/>
        <v>-1049.8844999999999</v>
      </c>
      <c r="L34" s="84">
        <f t="shared" si="2"/>
        <v>1047.7677610903324</v>
      </c>
    </row>
    <row r="35" spans="1:12" x14ac:dyDescent="0.2">
      <c r="A35" s="27">
        <v>22</v>
      </c>
      <c r="B35" s="13">
        <f>'StLawGate-TCPL'!I27</f>
        <v>39.1635548</v>
      </c>
      <c r="C35" s="14">
        <f t="shared" si="3"/>
        <v>1051.1164143957549</v>
      </c>
      <c r="D35" s="15">
        <f>'SLG Report '!U23</f>
        <v>1048.2534000000001</v>
      </c>
      <c r="E35" s="15">
        <f>'SLG Report '!W23</f>
        <v>1034.7424000000001</v>
      </c>
      <c r="F35" s="86"/>
      <c r="G35" s="76">
        <f>'StLawGate-TCPL'!H27</f>
        <v>0.58996720000000002</v>
      </c>
      <c r="H35" s="16">
        <f>'SLG Report '!V23</f>
        <v>0.59021646000000005</v>
      </c>
      <c r="I35" s="28"/>
      <c r="J35" s="84">
        <f t="shared" si="0"/>
        <v>2.8630143957548171</v>
      </c>
      <c r="K35" s="84">
        <f t="shared" si="1"/>
        <v>-1048.2534000000001</v>
      </c>
      <c r="L35" s="84">
        <f t="shared" si="2"/>
        <v>1051.1164143957549</v>
      </c>
    </row>
    <row r="36" spans="1:12" x14ac:dyDescent="0.2">
      <c r="A36" s="27">
        <v>23</v>
      </c>
      <c r="B36" s="13">
        <f>'StLawGate-TCPL'!I28</f>
        <v>39.214045400000003</v>
      </c>
      <c r="C36" s="14">
        <f t="shared" si="3"/>
        <v>1052.4715390442634</v>
      </c>
      <c r="D36" s="15">
        <f>'SLG Report '!U24</f>
        <v>1047.3335999999999</v>
      </c>
      <c r="E36" s="15">
        <f>'SLG Report '!W24</f>
        <v>1033.8303000000001</v>
      </c>
      <c r="F36" s="86"/>
      <c r="G36" s="76">
        <f>'StLawGate-TCPL'!H28</f>
        <v>0.59025030000000001</v>
      </c>
      <c r="H36" s="16">
        <f>'SLG Report '!V24</f>
        <v>0.58987367000000002</v>
      </c>
      <c r="I36" s="28"/>
      <c r="J36" s="84">
        <f t="shared" si="0"/>
        <v>5.1379390442634758</v>
      </c>
      <c r="K36" s="84">
        <f t="shared" si="1"/>
        <v>-1047.3335999999999</v>
      </c>
      <c r="L36" s="84">
        <f t="shared" si="2"/>
        <v>1052.4715390442634</v>
      </c>
    </row>
    <row r="37" spans="1:12" x14ac:dyDescent="0.2">
      <c r="A37" s="27">
        <v>24</v>
      </c>
      <c r="B37" s="13">
        <f>'StLawGate-TCPL'!I29</f>
        <v>39.156244600000001</v>
      </c>
      <c r="C37" s="14">
        <f t="shared" si="3"/>
        <v>1050.9202148614747</v>
      </c>
      <c r="D37" s="15">
        <f>'SLG Report '!U25</f>
        <v>1047.5060000000001</v>
      </c>
      <c r="E37" s="15">
        <f>'SLG Report '!W25</f>
        <v>1034.0021999999999</v>
      </c>
      <c r="F37" s="86"/>
      <c r="G37" s="76">
        <f>'StLawGate-TCPL'!H29</f>
        <v>0.58990830000000005</v>
      </c>
      <c r="H37" s="16">
        <f>'SLG Report '!V25</f>
        <v>0.59010183999999999</v>
      </c>
      <c r="I37" s="28"/>
      <c r="J37" s="84">
        <f t="shared" si="0"/>
        <v>3.4142148614746475</v>
      </c>
      <c r="K37" s="84">
        <f t="shared" si="1"/>
        <v>-1047.5060000000001</v>
      </c>
      <c r="L37" s="84">
        <f t="shared" si="2"/>
        <v>1050.9202148614747</v>
      </c>
    </row>
    <row r="38" spans="1:12" x14ac:dyDescent="0.2">
      <c r="A38" s="27">
        <v>25</v>
      </c>
      <c r="B38" s="13">
        <f>'StLawGate-TCPL'!I30</f>
        <v>39.1263024</v>
      </c>
      <c r="C38" s="14">
        <f t="shared" ref="C38" si="4">(B38/1000)*0.0283168*947817.1</f>
        <v>1050.1165917464677</v>
      </c>
      <c r="D38" s="15">
        <f>'SLG Report '!U26</f>
        <v>1046.6207999999999</v>
      </c>
      <c r="E38" s="15">
        <f>'SLG Report '!W26</f>
        <v>1033.1239</v>
      </c>
      <c r="F38" s="86"/>
      <c r="G38" s="76">
        <f>'StLawGate-TCPL'!H30</f>
        <v>0.58944319999999994</v>
      </c>
      <c r="H38" s="16">
        <f>'SLG Report '!V26</f>
        <v>0.58982533000000004</v>
      </c>
      <c r="I38" s="28"/>
      <c r="J38" s="84">
        <f t="shared" ref="J38:J42" si="5">C38-D38</f>
        <v>3.4957917464678303</v>
      </c>
      <c r="K38" s="84">
        <f t="shared" ref="K38:K42" si="6">F38-D38</f>
        <v>-1046.6207999999999</v>
      </c>
      <c r="L38" s="84">
        <f t="shared" ref="L38:L42" si="7">C38-F38</f>
        <v>1050.1165917464677</v>
      </c>
    </row>
    <row r="39" spans="1:12" x14ac:dyDescent="0.2">
      <c r="A39" s="27">
        <v>26</v>
      </c>
      <c r="B39" s="13">
        <f>'StLawGate-TCPL'!I31</f>
        <v>39.1237426</v>
      </c>
      <c r="C39" s="14">
        <f t="shared" ref="C39:C43" si="8">(B39/1000)*0.0283168*947817.1</f>
        <v>1050.0478888973187</v>
      </c>
      <c r="D39" s="15">
        <f>'SLG Report '!U27</f>
        <v>1041.8901000000001</v>
      </c>
      <c r="E39" s="15">
        <f>'SLG Report '!W27</f>
        <v>1028.4349</v>
      </c>
      <c r="F39" s="86"/>
      <c r="G39" s="76">
        <f>'StLawGate-TCPL'!H31</f>
        <v>0.58953109999999997</v>
      </c>
      <c r="H39" s="16">
        <f>'SLG Report '!V27</f>
        <v>0.58866870000000004</v>
      </c>
      <c r="I39" s="28"/>
      <c r="J39" s="84">
        <f t="shared" si="5"/>
        <v>8.1577888973185964</v>
      </c>
      <c r="K39" s="84">
        <f t="shared" si="6"/>
        <v>-1041.8901000000001</v>
      </c>
      <c r="L39" s="84">
        <f t="shared" si="7"/>
        <v>1050.0478888973187</v>
      </c>
    </row>
    <row r="40" spans="1:12" x14ac:dyDescent="0.2">
      <c r="A40" s="85">
        <v>27</v>
      </c>
      <c r="B40" s="13">
        <f>'StLawGate-TCPL'!I32</f>
        <v>39.0569913</v>
      </c>
      <c r="C40" s="14">
        <f t="shared" si="8"/>
        <v>1048.256340927004</v>
      </c>
      <c r="D40" s="15">
        <f>'SLG Report '!U28</f>
        <v>1041.9834000000001</v>
      </c>
      <c r="E40" s="15">
        <f>'SLG Report '!W28</f>
        <v>1028.5242000000001</v>
      </c>
      <c r="F40" s="86"/>
      <c r="G40" s="76">
        <f>'StLawGate-TCPL'!H32</f>
        <v>0.58924549999999998</v>
      </c>
      <c r="H40" s="16">
        <f>'SLG Report '!V28</f>
        <v>0.5880031</v>
      </c>
      <c r="I40" s="28"/>
      <c r="J40" s="84">
        <f t="shared" si="5"/>
        <v>6.2729409270039014</v>
      </c>
      <c r="K40" s="84">
        <f t="shared" si="6"/>
        <v>-1041.9834000000001</v>
      </c>
      <c r="L40" s="84">
        <f t="shared" si="7"/>
        <v>1048.256340927004</v>
      </c>
    </row>
    <row r="41" spans="1:12" x14ac:dyDescent="0.2">
      <c r="A41" s="27">
        <v>28</v>
      </c>
      <c r="B41" s="13">
        <f>'StLawGate-TCPL'!I33</f>
        <v>38.9273606</v>
      </c>
      <c r="C41" s="14">
        <f t="shared" si="8"/>
        <v>1044.7771634806395</v>
      </c>
      <c r="D41" s="15">
        <f>'SLG Report '!U29</f>
        <v>1047.0251000000001</v>
      </c>
      <c r="E41" s="15">
        <f>'SLG Report '!W29</f>
        <v>1033.5201</v>
      </c>
      <c r="F41" s="86"/>
      <c r="G41" s="76">
        <f>'StLawGate-TCPL'!H33</f>
        <v>0.58793220000000002</v>
      </c>
      <c r="H41" s="16">
        <f>'SLG Report '!V29</f>
        <v>0.58887880999999997</v>
      </c>
      <c r="I41" s="28"/>
      <c r="J41" s="84">
        <f t="shared" si="5"/>
        <v>-2.2479365193605645</v>
      </c>
      <c r="K41" s="84">
        <f t="shared" si="6"/>
        <v>-1047.0251000000001</v>
      </c>
      <c r="L41" s="84">
        <f t="shared" si="7"/>
        <v>1044.7771634806395</v>
      </c>
    </row>
    <row r="42" spans="1:12" x14ac:dyDescent="0.2">
      <c r="A42" s="27">
        <v>29</v>
      </c>
      <c r="B42" s="13">
        <f>'StLawGate-TCPL'!I34</f>
        <v>0</v>
      </c>
      <c r="C42" s="14">
        <f t="shared" si="8"/>
        <v>0</v>
      </c>
      <c r="D42" s="15">
        <f>'SLG Report '!U30</f>
        <v>1046.6864</v>
      </c>
      <c r="E42" s="15">
        <f>'SLG Report '!W30</f>
        <v>1033.1850999999999</v>
      </c>
      <c r="F42" s="86"/>
      <c r="G42" s="76">
        <f>'StLawGate-TCPL'!H34</f>
        <v>0</v>
      </c>
      <c r="H42" s="16">
        <f>'SLG Report '!V30</f>
        <v>0.58902878000000003</v>
      </c>
      <c r="I42" s="28"/>
      <c r="J42" s="84">
        <f t="shared" si="5"/>
        <v>-1046.6864</v>
      </c>
      <c r="K42" s="84">
        <f t="shared" si="6"/>
        <v>-1046.6864</v>
      </c>
      <c r="L42" s="84">
        <f t="shared" si="7"/>
        <v>0</v>
      </c>
    </row>
    <row r="43" spans="1:12" x14ac:dyDescent="0.2">
      <c r="A43" s="85">
        <v>30</v>
      </c>
      <c r="B43" s="13">
        <f>'StLawGate-TCPL'!I35</f>
        <v>0</v>
      </c>
      <c r="C43" s="14">
        <f t="shared" si="8"/>
        <v>0</v>
      </c>
      <c r="D43" s="15">
        <f>'SLG Report '!U31</f>
        <v>1044.0811000000001</v>
      </c>
      <c r="E43" s="15">
        <f>'SLG Report '!W31</f>
        <v>1030.6022</v>
      </c>
      <c r="F43" s="86"/>
      <c r="G43" s="76">
        <f>'StLawGate-TCPL'!H35</f>
        <v>0</v>
      </c>
      <c r="H43" s="16">
        <f>'SLG Report '!V31</f>
        <v>0.58829390999999998</v>
      </c>
      <c r="I43" s="28"/>
      <c r="J43" s="84">
        <f t="shared" ref="J43" si="9">C43-D43</f>
        <v>-1044.0811000000001</v>
      </c>
      <c r="K43" s="84">
        <f t="shared" ref="K43" si="10">F43-D43</f>
        <v>-1044.0811000000001</v>
      </c>
      <c r="L43" s="84">
        <f t="shared" ref="L43" si="11">C43-F43</f>
        <v>0</v>
      </c>
    </row>
    <row r="44" spans="1:12" x14ac:dyDescent="0.2">
      <c r="A44" s="85">
        <v>31</v>
      </c>
      <c r="B44" s="13">
        <f>'StLawGate-TCPL'!I36</f>
        <v>0</v>
      </c>
      <c r="C44" s="14">
        <f t="shared" ref="C44" si="12">(B44/1000)*0.0283168*947817.1</f>
        <v>0</v>
      </c>
      <c r="D44" s="15">
        <f>'SLG Report '!U32</f>
        <v>1040.8851</v>
      </c>
      <c r="E44" s="15">
        <f>'SLG Report '!W32</f>
        <v>1027.4351999999999</v>
      </c>
      <c r="F44" s="86"/>
      <c r="G44" s="76">
        <f>'StLawGate-TCPL'!H36</f>
        <v>0</v>
      </c>
      <c r="H44" s="16">
        <f>'SLG Report '!V32</f>
        <v>0.58775127000000005</v>
      </c>
      <c r="I44" s="28"/>
      <c r="J44" s="84">
        <f t="shared" ref="J44" si="13">C44-D44</f>
        <v>-1040.8851</v>
      </c>
      <c r="K44" s="84">
        <f t="shared" ref="K44" si="14">F44-D44</f>
        <v>-1040.8851</v>
      </c>
      <c r="L44" s="84">
        <f t="shared" ref="L44" si="15">C44-F44</f>
        <v>0</v>
      </c>
    </row>
    <row r="45" spans="1:12" x14ac:dyDescent="0.2">
      <c r="A45" s="85"/>
      <c r="B45" s="13"/>
      <c r="C45" s="14"/>
      <c r="D45" s="15"/>
      <c r="E45" s="15"/>
      <c r="F45" s="17"/>
      <c r="G45" s="76"/>
      <c r="H45" s="16"/>
      <c r="I45" s="28"/>
      <c r="J45" s="84"/>
      <c r="K45" s="84"/>
      <c r="L45" s="84"/>
    </row>
    <row r="46" spans="1:12" x14ac:dyDescent="0.2">
      <c r="A46" s="27"/>
      <c r="B46" s="13"/>
      <c r="C46" s="14"/>
      <c r="D46" s="15"/>
      <c r="E46" s="15"/>
      <c r="F46" s="17"/>
      <c r="G46" s="76"/>
      <c r="H46" s="16"/>
      <c r="I46" s="28"/>
      <c r="J46" s="84"/>
      <c r="K46" s="84"/>
      <c r="L46" s="84"/>
    </row>
    <row r="47" spans="1:12" x14ac:dyDescent="0.2">
      <c r="A47" s="27"/>
      <c r="B47" s="13"/>
      <c r="C47" s="15"/>
      <c r="D47" s="15"/>
      <c r="E47" s="15"/>
      <c r="F47" s="17"/>
      <c r="G47" s="76"/>
      <c r="H47" s="16"/>
      <c r="I47" s="28"/>
      <c r="J47" s="84"/>
      <c r="K47" s="84"/>
      <c r="L47" s="84"/>
    </row>
    <row r="48" spans="1:12" x14ac:dyDescent="0.2">
      <c r="A48" s="27"/>
      <c r="B48" s="13"/>
      <c r="C48" s="14"/>
      <c r="D48" s="15"/>
      <c r="E48" s="15"/>
      <c r="F48" s="15"/>
      <c r="G48" s="76"/>
      <c r="H48" s="16"/>
      <c r="I48" s="28"/>
      <c r="J48" s="84"/>
      <c r="K48" s="84"/>
      <c r="L48" s="84"/>
    </row>
    <row r="49" spans="1:9" x14ac:dyDescent="0.2">
      <c r="A49" s="77"/>
      <c r="B49" s="6"/>
      <c r="C49" s="6"/>
      <c r="D49" s="6"/>
      <c r="E49" s="6"/>
      <c r="F49" s="6"/>
      <c r="G49" s="6"/>
      <c r="H49" s="6"/>
      <c r="I49" s="78"/>
    </row>
    <row r="50" spans="1:9" x14ac:dyDescent="0.2">
      <c r="A50" s="27" t="s">
        <v>32</v>
      </c>
      <c r="B50" s="17">
        <f>AVERAGE(B14:B48)</f>
        <v>35.300744154838711</v>
      </c>
      <c r="C50" s="17">
        <f t="shared" ref="C50:I50" si="16">AVERAGE(C14:C48)</f>
        <v>947.44187066328243</v>
      </c>
      <c r="D50" s="17">
        <f t="shared" si="16"/>
        <v>1045.7945451612902</v>
      </c>
      <c r="E50" s="17">
        <f t="shared" si="16"/>
        <v>1032.3059677419355</v>
      </c>
      <c r="F50" s="17" t="e">
        <f t="shared" si="16"/>
        <v>#DIV/0!</v>
      </c>
      <c r="G50" s="76">
        <f t="shared" si="16"/>
        <v>0.53263366129032252</v>
      </c>
      <c r="H50" s="16">
        <f t="shared" si="16"/>
        <v>0.58979584967741927</v>
      </c>
      <c r="I50" s="16" t="e">
        <f t="shared" si="16"/>
        <v>#DIV/0!</v>
      </c>
    </row>
    <row r="51" spans="1:9" x14ac:dyDescent="0.2">
      <c r="A51" s="27" t="s">
        <v>33</v>
      </c>
      <c r="B51" s="17">
        <f>MIN(B14:B48)</f>
        <v>0</v>
      </c>
      <c r="C51" s="17">
        <f t="shared" ref="C51:I51" si="17">MIN(C14:C48)</f>
        <v>0</v>
      </c>
      <c r="D51" s="17">
        <f t="shared" si="17"/>
        <v>1040.8851</v>
      </c>
      <c r="E51" s="17">
        <f t="shared" si="17"/>
        <v>1027.4351999999999</v>
      </c>
      <c r="F51" s="17">
        <f t="shared" si="17"/>
        <v>0</v>
      </c>
      <c r="G51" s="16">
        <f t="shared" si="17"/>
        <v>0</v>
      </c>
      <c r="H51" s="16">
        <f t="shared" si="17"/>
        <v>0.58775127000000005</v>
      </c>
      <c r="I51" s="28">
        <f t="shared" si="17"/>
        <v>0</v>
      </c>
    </row>
    <row r="52" spans="1:9" ht="13.5" thickBot="1" x14ac:dyDescent="0.25">
      <c r="A52" s="79" t="s">
        <v>34</v>
      </c>
      <c r="B52" s="80">
        <f>MAX(B14:B48)</f>
        <v>39.214045400000003</v>
      </c>
      <c r="C52" s="80">
        <f t="shared" ref="C52:I52" si="18">MAX(C14:C48)</f>
        <v>1052.4715390442634</v>
      </c>
      <c r="D52" s="80">
        <f t="shared" si="18"/>
        <v>1049.8844999999999</v>
      </c>
      <c r="E52" s="80">
        <f t="shared" si="18"/>
        <v>1036.3593000000001</v>
      </c>
      <c r="F52" s="80">
        <f t="shared" si="18"/>
        <v>0</v>
      </c>
      <c r="G52" s="81">
        <f t="shared" si="18"/>
        <v>0.59154059999999997</v>
      </c>
      <c r="H52" s="81">
        <f t="shared" si="18"/>
        <v>0.59131365999999996</v>
      </c>
      <c r="I52" s="82">
        <f t="shared" si="18"/>
        <v>0</v>
      </c>
    </row>
    <row r="53" spans="1:9" x14ac:dyDescent="0.2">
      <c r="A53" s="12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12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12"/>
      <c r="B55" s="6"/>
      <c r="C55" s="6"/>
      <c r="D55" s="6"/>
      <c r="E55" s="6"/>
      <c r="F55" s="6"/>
      <c r="G55" s="6"/>
      <c r="H55" s="6"/>
      <c r="I55" s="6"/>
    </row>
    <row r="56" spans="1:9" x14ac:dyDescent="0.2">
      <c r="A56" s="12"/>
      <c r="B56" s="6"/>
      <c r="C56" s="6"/>
      <c r="D56" s="6"/>
      <c r="E56" s="6"/>
      <c r="F56" s="6"/>
      <c r="G56" s="6"/>
      <c r="H56" s="6"/>
      <c r="I56" s="6"/>
    </row>
    <row r="57" spans="1:9" x14ac:dyDescent="0.2">
      <c r="A57" s="12"/>
      <c r="B57" s="6"/>
      <c r="C57" s="6"/>
      <c r="D57" s="6"/>
      <c r="E57" s="6"/>
      <c r="F57" s="6"/>
      <c r="G57" s="6"/>
      <c r="H57" s="6"/>
      <c r="I57" s="6"/>
    </row>
    <row r="58" spans="1:9" x14ac:dyDescent="0.2">
      <c r="A58" s="12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12"/>
      <c r="B59" s="6"/>
      <c r="C59" s="6"/>
      <c r="D59" s="6"/>
      <c r="E59" s="6"/>
      <c r="F59" s="6"/>
      <c r="G59" s="6"/>
      <c r="H59" s="6"/>
      <c r="I59" s="6"/>
    </row>
  </sheetData>
  <mergeCells count="6">
    <mergeCell ref="J12:L12"/>
    <mergeCell ref="B10:F10"/>
    <mergeCell ref="A1:I1"/>
    <mergeCell ref="A2:I2"/>
    <mergeCell ref="G10:I11"/>
    <mergeCell ref="A3:I3"/>
  </mergeCells>
  <phoneticPr fontId="3" type="noConversion"/>
  <pageMargins left="0.25" right="0.25" top="1" bottom="1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"/>
  <sheetViews>
    <sheetView zoomScale="140" zoomScaleNormal="140" workbookViewId="0">
      <selection activeCell="I7" sqref="I7:O7"/>
    </sheetView>
  </sheetViews>
  <sheetFormatPr defaultRowHeight="12.75" x14ac:dyDescent="0.2"/>
  <sheetData>
    <row r="1" spans="1:15" x14ac:dyDescent="0.2">
      <c r="A1" s="170" t="s">
        <v>13</v>
      </c>
      <c r="B1" s="171"/>
      <c r="C1" s="171"/>
      <c r="D1" s="171"/>
      <c r="E1" s="171"/>
      <c r="F1" s="171"/>
      <c r="G1" s="171"/>
      <c r="H1" s="171"/>
      <c r="I1" s="172"/>
      <c r="J1" s="172"/>
      <c r="K1" s="172"/>
      <c r="L1" s="172"/>
      <c r="M1" s="172"/>
      <c r="N1" s="172"/>
      <c r="O1" s="173"/>
    </row>
    <row r="2" spans="1:15" ht="13.5" thickBot="1" x14ac:dyDescent="0.25">
      <c r="A2" s="174" t="s">
        <v>88</v>
      </c>
      <c r="B2" s="175"/>
      <c r="C2" s="175"/>
      <c r="D2" s="175"/>
      <c r="E2" s="175"/>
      <c r="F2" s="175"/>
      <c r="G2" s="175"/>
      <c r="H2" s="175"/>
      <c r="I2" s="176"/>
      <c r="J2" s="176"/>
      <c r="K2" s="176"/>
      <c r="L2" s="176"/>
      <c r="M2" s="176"/>
      <c r="N2" s="176"/>
      <c r="O2" s="177"/>
    </row>
    <row r="3" spans="1:15" x14ac:dyDescent="0.2">
      <c r="A3" s="119" t="s">
        <v>35</v>
      </c>
      <c r="B3" s="120"/>
      <c r="C3" s="120"/>
      <c r="D3" s="120"/>
      <c r="E3" s="120"/>
      <c r="F3" s="120"/>
      <c r="G3" s="120"/>
      <c r="H3" s="180"/>
      <c r="I3" s="119" t="s">
        <v>50</v>
      </c>
      <c r="J3" s="131"/>
      <c r="K3" s="131"/>
      <c r="L3" s="131"/>
      <c r="M3" s="131"/>
      <c r="N3" s="131"/>
      <c r="O3" s="132"/>
    </row>
    <row r="4" spans="1:15" s="31" customFormat="1" ht="22.5" x14ac:dyDescent="0.2">
      <c r="A4" s="164" t="s">
        <v>38</v>
      </c>
      <c r="B4" s="166" t="s">
        <v>39</v>
      </c>
      <c r="C4" s="166" t="s">
        <v>40</v>
      </c>
      <c r="D4" s="157" t="s">
        <v>36</v>
      </c>
      <c r="E4" s="157"/>
      <c r="F4" s="157"/>
      <c r="G4" s="157" t="s">
        <v>37</v>
      </c>
      <c r="H4" s="158"/>
      <c r="I4" s="38" t="s">
        <v>39</v>
      </c>
      <c r="J4" s="32" t="s">
        <v>44</v>
      </c>
      <c r="K4" s="32" t="s">
        <v>45</v>
      </c>
      <c r="L4" s="32" t="s">
        <v>46</v>
      </c>
      <c r="M4" s="32" t="s">
        <v>47</v>
      </c>
      <c r="N4" s="135" t="s">
        <v>48</v>
      </c>
      <c r="O4" s="134"/>
    </row>
    <row r="5" spans="1:15" s="31" customFormat="1" ht="22.5" x14ac:dyDescent="0.2">
      <c r="A5" s="178"/>
      <c r="B5" s="179"/>
      <c r="C5" s="179"/>
      <c r="D5" s="32" t="s">
        <v>41</v>
      </c>
      <c r="E5" s="32" t="s">
        <v>42</v>
      </c>
      <c r="F5" s="32" t="s">
        <v>43</v>
      </c>
      <c r="G5" s="32" t="s">
        <v>42</v>
      </c>
      <c r="H5" s="48" t="s">
        <v>43</v>
      </c>
      <c r="I5" s="38" t="s">
        <v>27</v>
      </c>
      <c r="J5" s="32" t="s">
        <v>49</v>
      </c>
      <c r="K5" s="32" t="s">
        <v>134</v>
      </c>
      <c r="L5" s="32" t="s">
        <v>141</v>
      </c>
      <c r="M5" s="32" t="s">
        <v>141</v>
      </c>
      <c r="N5" s="133"/>
      <c r="O5" s="134"/>
    </row>
    <row r="6" spans="1:15" ht="13.5" thickBot="1" x14ac:dyDescent="0.25">
      <c r="A6" s="181"/>
      <c r="B6" s="136" t="s">
        <v>51</v>
      </c>
      <c r="C6" s="138" t="s">
        <v>52</v>
      </c>
      <c r="D6" s="136"/>
      <c r="E6" s="136"/>
      <c r="F6" s="136"/>
      <c r="G6" s="136"/>
      <c r="H6" s="183"/>
      <c r="I6" s="39" t="s">
        <v>89</v>
      </c>
      <c r="J6" s="40" t="s">
        <v>49</v>
      </c>
      <c r="K6" s="40" t="s">
        <v>90</v>
      </c>
      <c r="L6" s="40" t="s">
        <v>141</v>
      </c>
      <c r="M6" s="40" t="s">
        <v>141</v>
      </c>
      <c r="N6" s="41" t="s">
        <v>164</v>
      </c>
      <c r="O6" s="42"/>
    </row>
    <row r="7" spans="1:15" x14ac:dyDescent="0.2">
      <c r="A7" s="181"/>
      <c r="B7" s="136"/>
      <c r="C7" s="138"/>
      <c r="D7" s="136"/>
      <c r="E7" s="136"/>
      <c r="F7" s="136"/>
      <c r="G7" s="136"/>
      <c r="H7" s="183"/>
      <c r="I7" s="119" t="s">
        <v>53</v>
      </c>
      <c r="J7" s="131"/>
      <c r="K7" s="131"/>
      <c r="L7" s="131"/>
      <c r="M7" s="131"/>
      <c r="N7" s="131"/>
      <c r="O7" s="132"/>
    </row>
    <row r="8" spans="1:15" ht="22.5" customHeight="1" x14ac:dyDescent="0.2">
      <c r="A8" s="181"/>
      <c r="B8" s="136"/>
      <c r="C8" s="138"/>
      <c r="D8" s="136"/>
      <c r="E8" s="136"/>
      <c r="F8" s="136"/>
      <c r="G8" s="136"/>
      <c r="H8" s="183"/>
      <c r="I8" s="43" t="s">
        <v>39</v>
      </c>
      <c r="J8" s="34" t="s">
        <v>44</v>
      </c>
      <c r="K8" s="32" t="s">
        <v>45</v>
      </c>
      <c r="L8" s="32" t="s">
        <v>46</v>
      </c>
      <c r="M8" s="32" t="s">
        <v>47</v>
      </c>
      <c r="N8" s="135" t="s">
        <v>48</v>
      </c>
      <c r="O8" s="134"/>
    </row>
    <row r="9" spans="1:15" x14ac:dyDescent="0.2">
      <c r="A9" s="181"/>
      <c r="B9" s="136"/>
      <c r="C9" s="138"/>
      <c r="D9" s="136"/>
      <c r="E9" s="136"/>
      <c r="F9" s="136"/>
      <c r="G9" s="136"/>
      <c r="H9" s="183"/>
      <c r="I9" s="43"/>
      <c r="J9" s="34"/>
      <c r="K9" s="34"/>
      <c r="L9" s="34"/>
      <c r="M9" s="34"/>
      <c r="N9" s="140"/>
      <c r="O9" s="141"/>
    </row>
    <row r="10" spans="1:15" ht="13.5" thickBot="1" x14ac:dyDescent="0.25">
      <c r="A10" s="181"/>
      <c r="B10" s="136"/>
      <c r="C10" s="138"/>
      <c r="D10" s="136"/>
      <c r="E10" s="136"/>
      <c r="F10" s="136"/>
      <c r="G10" s="136"/>
      <c r="H10" s="183"/>
      <c r="I10" s="44"/>
      <c r="J10" s="45"/>
      <c r="K10" s="45"/>
      <c r="L10" s="45"/>
      <c r="M10" s="45"/>
      <c r="N10" s="46"/>
      <c r="O10" s="47"/>
    </row>
    <row r="11" spans="1:15" x14ac:dyDescent="0.2">
      <c r="A11" s="181"/>
      <c r="B11" s="136"/>
      <c r="C11" s="138"/>
      <c r="D11" s="136"/>
      <c r="E11" s="136"/>
      <c r="F11" s="136"/>
      <c r="G11" s="136"/>
      <c r="H11" s="183"/>
      <c r="I11" s="145" t="s">
        <v>54</v>
      </c>
      <c r="J11" s="146"/>
      <c r="K11" s="146"/>
      <c r="L11" s="146"/>
      <c r="M11" s="146"/>
      <c r="N11" s="146"/>
      <c r="O11" s="147"/>
    </row>
    <row r="12" spans="1:15" ht="22.5" customHeight="1" thickBot="1" x14ac:dyDescent="0.25">
      <c r="A12" s="182"/>
      <c r="B12" s="137"/>
      <c r="C12" s="139"/>
      <c r="D12" s="137"/>
      <c r="E12" s="137"/>
      <c r="F12" s="137"/>
      <c r="G12" s="137"/>
      <c r="H12" s="184"/>
      <c r="I12" s="142" t="s">
        <v>81</v>
      </c>
      <c r="J12" s="143"/>
      <c r="K12" s="143"/>
      <c r="L12" s="143"/>
      <c r="M12" s="143"/>
      <c r="N12" s="143"/>
      <c r="O12" s="144"/>
    </row>
    <row r="13" spans="1:15" ht="13.5" thickBot="1" x14ac:dyDescent="0.25">
      <c r="A13" s="119" t="s">
        <v>55</v>
      </c>
      <c r="B13" s="120"/>
      <c r="C13" s="120"/>
      <c r="D13" s="120"/>
      <c r="E13" s="120"/>
      <c r="F13" s="120"/>
      <c r="G13" s="120"/>
      <c r="H13" s="180"/>
      <c r="I13" s="6"/>
      <c r="J13" s="6"/>
      <c r="K13" s="6"/>
      <c r="L13" s="6"/>
      <c r="M13" s="6"/>
      <c r="O13" s="63"/>
    </row>
    <row r="14" spans="1:15" ht="35.25" customHeight="1" thickBot="1" x14ac:dyDescent="0.25">
      <c r="A14" s="164" t="s">
        <v>38</v>
      </c>
      <c r="B14" s="166" t="s">
        <v>39</v>
      </c>
      <c r="C14" s="166" t="s">
        <v>40</v>
      </c>
      <c r="D14" s="157" t="s">
        <v>82</v>
      </c>
      <c r="E14" s="157"/>
      <c r="F14" s="157"/>
      <c r="G14" s="157" t="s">
        <v>83</v>
      </c>
      <c r="H14" s="158"/>
      <c r="I14" s="154" t="s">
        <v>56</v>
      </c>
      <c r="J14" s="155"/>
      <c r="K14" s="155"/>
      <c r="L14" s="155"/>
      <c r="M14" s="155"/>
      <c r="N14" s="155"/>
      <c r="O14" s="156"/>
    </row>
    <row r="15" spans="1:15" ht="23.25" thickBot="1" x14ac:dyDescent="0.25">
      <c r="A15" s="165"/>
      <c r="B15" s="167"/>
      <c r="C15" s="167"/>
      <c r="D15" s="33" t="s">
        <v>41</v>
      </c>
      <c r="E15" s="33" t="s">
        <v>84</v>
      </c>
      <c r="F15" s="33" t="s">
        <v>43</v>
      </c>
      <c r="G15" s="33" t="s">
        <v>84</v>
      </c>
      <c r="H15" s="49" t="s">
        <v>43</v>
      </c>
      <c r="I15" s="6"/>
      <c r="J15" s="6"/>
      <c r="K15" s="6"/>
      <c r="L15" s="6"/>
      <c r="M15" s="6"/>
      <c r="O15" s="63"/>
    </row>
    <row r="16" spans="1:15" ht="33.75" x14ac:dyDescent="0.2">
      <c r="A16" s="43"/>
      <c r="B16" s="34" t="s">
        <v>27</v>
      </c>
      <c r="C16" s="32" t="s">
        <v>86</v>
      </c>
      <c r="D16" s="34"/>
      <c r="E16" s="34"/>
      <c r="F16" s="34"/>
      <c r="G16" s="34"/>
      <c r="H16" s="50"/>
      <c r="I16" s="54" t="s">
        <v>57</v>
      </c>
      <c r="J16" s="55"/>
      <c r="K16" s="55"/>
      <c r="L16" s="55"/>
      <c r="M16" s="55"/>
      <c r="N16" s="56"/>
      <c r="O16" s="57"/>
    </row>
    <row r="17" spans="1:15" ht="12.75" customHeight="1" x14ac:dyDescent="0.2">
      <c r="A17" s="43" t="s">
        <v>78</v>
      </c>
      <c r="B17" s="34" t="s">
        <v>51</v>
      </c>
      <c r="C17" s="138" t="s">
        <v>52</v>
      </c>
      <c r="D17" s="34"/>
      <c r="E17" s="34"/>
      <c r="F17" s="34"/>
      <c r="G17" s="34"/>
      <c r="H17" s="50"/>
      <c r="I17" s="58" t="s">
        <v>58</v>
      </c>
      <c r="J17" s="36" t="s">
        <v>60</v>
      </c>
      <c r="K17" s="36"/>
      <c r="L17" s="36"/>
      <c r="M17" s="36"/>
      <c r="N17" s="37"/>
      <c r="O17" s="59"/>
    </row>
    <row r="18" spans="1:15" ht="13.5" thickBot="1" x14ac:dyDescent="0.25">
      <c r="A18" s="43"/>
      <c r="B18" s="34"/>
      <c r="C18" s="138"/>
      <c r="D18" s="34"/>
      <c r="E18" s="34"/>
      <c r="F18" s="34"/>
      <c r="G18" s="34"/>
      <c r="H18" s="50"/>
      <c r="I18" s="44" t="s">
        <v>59</v>
      </c>
      <c r="J18" s="71">
        <v>44237</v>
      </c>
      <c r="K18" s="45"/>
      <c r="L18" s="45"/>
      <c r="M18" s="45"/>
      <c r="N18" s="46"/>
      <c r="O18" s="47"/>
    </row>
    <row r="19" spans="1:15" ht="13.5" thickBot="1" x14ac:dyDescent="0.25">
      <c r="A19" s="43"/>
      <c r="B19" s="34"/>
      <c r="C19" s="138"/>
      <c r="D19" s="34"/>
      <c r="E19" s="34"/>
      <c r="F19" s="34"/>
      <c r="G19" s="34"/>
      <c r="H19" s="50"/>
      <c r="I19" s="62"/>
      <c r="J19" s="6"/>
      <c r="K19" s="6"/>
      <c r="L19" s="6"/>
      <c r="M19" s="6"/>
      <c r="O19" s="63"/>
    </row>
    <row r="20" spans="1:15" x14ac:dyDescent="0.2">
      <c r="A20" s="43"/>
      <c r="B20" s="34"/>
      <c r="C20" s="138"/>
      <c r="D20" s="34"/>
      <c r="E20" s="34"/>
      <c r="F20" s="34"/>
      <c r="G20" s="34"/>
      <c r="H20" s="50"/>
      <c r="I20" s="54"/>
      <c r="J20" s="55"/>
      <c r="K20" s="55"/>
      <c r="L20" s="55"/>
      <c r="M20" s="55"/>
      <c r="N20" s="56"/>
      <c r="O20" s="57"/>
    </row>
    <row r="21" spans="1:15" x14ac:dyDescent="0.2">
      <c r="A21" s="43"/>
      <c r="B21" s="34"/>
      <c r="C21" s="138"/>
      <c r="D21" s="34"/>
      <c r="E21" s="34"/>
      <c r="F21" s="34"/>
      <c r="G21" s="34"/>
      <c r="H21" s="50"/>
      <c r="I21" s="60" t="s">
        <v>57</v>
      </c>
      <c r="J21" s="7"/>
      <c r="K21" s="7"/>
      <c r="L21" s="7"/>
      <c r="M21" s="7"/>
      <c r="N21" s="18"/>
      <c r="O21" s="61"/>
    </row>
    <row r="22" spans="1:15" x14ac:dyDescent="0.2">
      <c r="A22" s="43"/>
      <c r="B22" s="34"/>
      <c r="C22" s="138"/>
      <c r="D22" s="34"/>
      <c r="E22" s="34"/>
      <c r="F22" s="34"/>
      <c r="G22" s="34"/>
      <c r="H22" s="50"/>
      <c r="I22" s="58" t="s">
        <v>58</v>
      </c>
      <c r="J22" s="36" t="s">
        <v>80</v>
      </c>
      <c r="K22" s="36"/>
      <c r="L22" s="36"/>
      <c r="M22" s="36"/>
      <c r="N22" s="37"/>
      <c r="O22" s="59"/>
    </row>
    <row r="23" spans="1:15" ht="13.5" thickBot="1" x14ac:dyDescent="0.25">
      <c r="A23" s="51"/>
      <c r="B23" s="52"/>
      <c r="C23" s="139"/>
      <c r="D23" s="52"/>
      <c r="E23" s="52"/>
      <c r="F23" s="52"/>
      <c r="G23" s="52"/>
      <c r="H23" s="53"/>
      <c r="I23" s="44" t="s">
        <v>59</v>
      </c>
      <c r="J23" s="45"/>
      <c r="K23" s="45"/>
      <c r="L23" s="45"/>
      <c r="M23" s="45"/>
      <c r="N23" s="46"/>
      <c r="O23" s="47"/>
    </row>
    <row r="24" spans="1:15" ht="12.75" customHeight="1" x14ac:dyDescent="0.2">
      <c r="A24" s="160" t="s">
        <v>39</v>
      </c>
      <c r="B24" s="168" t="s">
        <v>44</v>
      </c>
      <c r="C24" s="162" t="s">
        <v>45</v>
      </c>
      <c r="D24" s="159" t="s">
        <v>61</v>
      </c>
      <c r="E24" s="159"/>
      <c r="F24" s="159" t="s">
        <v>62</v>
      </c>
      <c r="G24" s="159"/>
      <c r="H24" s="6"/>
      <c r="I24" s="151" t="s">
        <v>79</v>
      </c>
      <c r="J24" s="152"/>
      <c r="K24" s="152"/>
      <c r="L24" s="152"/>
      <c r="M24" s="152"/>
      <c r="N24" s="152"/>
      <c r="O24" s="153"/>
    </row>
    <row r="25" spans="1:15" ht="13.5" thickBot="1" x14ac:dyDescent="0.25">
      <c r="A25" s="161"/>
      <c r="B25" s="169"/>
      <c r="C25" s="163"/>
      <c r="D25" s="68" t="s">
        <v>38</v>
      </c>
      <c r="E25" s="68" t="s">
        <v>63</v>
      </c>
      <c r="F25" s="68" t="s">
        <v>38</v>
      </c>
      <c r="G25" s="68" t="s">
        <v>63</v>
      </c>
      <c r="H25" s="68" t="s">
        <v>40</v>
      </c>
      <c r="I25" s="34" t="s">
        <v>64</v>
      </c>
      <c r="J25" s="34" t="s">
        <v>65</v>
      </c>
      <c r="K25" s="34" t="s">
        <v>66</v>
      </c>
      <c r="L25" s="34" t="s">
        <v>67</v>
      </c>
      <c r="M25" s="34" t="s">
        <v>68</v>
      </c>
      <c r="N25" s="34" t="s">
        <v>69</v>
      </c>
      <c r="O25" s="50" t="s">
        <v>70</v>
      </c>
    </row>
    <row r="26" spans="1:15" ht="13.5" thickTop="1" x14ac:dyDescent="0.2">
      <c r="A26" s="64" t="s">
        <v>134</v>
      </c>
      <c r="B26" s="65" t="s">
        <v>19</v>
      </c>
      <c r="C26" s="65" t="s">
        <v>134</v>
      </c>
      <c r="D26" s="65" t="s">
        <v>78</v>
      </c>
      <c r="E26" s="65" t="s">
        <v>27</v>
      </c>
      <c r="F26" s="65" t="s">
        <v>78</v>
      </c>
      <c r="G26" s="65" t="s">
        <v>27</v>
      </c>
      <c r="H26" s="65" t="s">
        <v>72</v>
      </c>
      <c r="I26" s="148" t="s">
        <v>137</v>
      </c>
      <c r="J26" s="149"/>
      <c r="K26" s="149"/>
      <c r="L26" s="149"/>
      <c r="M26" s="149"/>
      <c r="N26" s="149"/>
      <c r="O26" s="150"/>
    </row>
    <row r="27" spans="1:15" x14ac:dyDescent="0.2">
      <c r="A27" s="43"/>
      <c r="B27" s="34"/>
      <c r="C27" s="34"/>
      <c r="D27" s="34"/>
      <c r="E27" s="34"/>
      <c r="F27" s="34"/>
      <c r="G27" s="34"/>
      <c r="H27" s="34"/>
      <c r="I27" s="34" t="s">
        <v>140</v>
      </c>
      <c r="J27" s="34" t="s">
        <v>71</v>
      </c>
      <c r="K27" s="34" t="s">
        <v>73</v>
      </c>
      <c r="L27" s="34" t="s">
        <v>74</v>
      </c>
      <c r="M27" s="34" t="s">
        <v>75</v>
      </c>
      <c r="N27" s="34" t="s">
        <v>76</v>
      </c>
      <c r="O27" s="50" t="s">
        <v>77</v>
      </c>
    </row>
    <row r="28" spans="1:15" ht="13.5" thickBot="1" x14ac:dyDescent="0.25">
      <c r="A28" s="67"/>
      <c r="B28" s="68"/>
      <c r="C28" s="68"/>
      <c r="D28" s="68"/>
      <c r="E28" s="68"/>
      <c r="F28" s="68"/>
      <c r="G28" s="68"/>
      <c r="H28" s="68"/>
      <c r="I28" s="72"/>
      <c r="J28" s="72"/>
      <c r="K28" s="72"/>
      <c r="L28" s="72"/>
      <c r="M28" s="72"/>
      <c r="N28" s="72"/>
      <c r="O28" s="73"/>
    </row>
    <row r="29" spans="1:15" ht="13.5" thickTop="1" x14ac:dyDescent="0.2">
      <c r="A29" s="64" t="s">
        <v>51</v>
      </c>
      <c r="B29" s="65" t="s">
        <v>19</v>
      </c>
      <c r="C29" s="65" t="s">
        <v>51</v>
      </c>
      <c r="D29" s="65" t="s">
        <v>78</v>
      </c>
      <c r="E29" s="65" t="s">
        <v>51</v>
      </c>
      <c r="F29" s="65" t="s">
        <v>78</v>
      </c>
      <c r="G29" s="65" t="s">
        <v>51</v>
      </c>
      <c r="H29" s="65" t="s">
        <v>162</v>
      </c>
      <c r="I29" s="65" t="s">
        <v>64</v>
      </c>
      <c r="J29" s="65" t="s">
        <v>65</v>
      </c>
      <c r="K29" s="65" t="s">
        <v>66</v>
      </c>
      <c r="L29" s="65" t="s">
        <v>67</v>
      </c>
      <c r="M29" s="65" t="s">
        <v>68</v>
      </c>
      <c r="N29" s="65" t="s">
        <v>69</v>
      </c>
      <c r="O29" s="66" t="s">
        <v>70</v>
      </c>
    </row>
    <row r="30" spans="1:15" x14ac:dyDescent="0.2">
      <c r="A30" s="43"/>
      <c r="B30" s="34"/>
      <c r="C30" s="34"/>
      <c r="D30" s="34"/>
      <c r="E30" s="34"/>
      <c r="F30" s="34"/>
      <c r="G30" s="34"/>
      <c r="H30" s="35" t="s">
        <v>163</v>
      </c>
      <c r="I30" s="148" t="s">
        <v>138</v>
      </c>
      <c r="J30" s="149"/>
      <c r="K30" s="149"/>
      <c r="L30" s="149"/>
      <c r="M30" s="149"/>
      <c r="N30" s="149"/>
      <c r="O30" s="150"/>
    </row>
    <row r="31" spans="1:15" x14ac:dyDescent="0.2">
      <c r="A31" s="43"/>
      <c r="B31" s="34"/>
      <c r="C31" s="34"/>
      <c r="D31" s="34"/>
      <c r="E31" s="34"/>
      <c r="F31" s="34"/>
      <c r="G31" s="34"/>
      <c r="H31" s="34" t="s">
        <v>85</v>
      </c>
      <c r="I31" s="34" t="s">
        <v>140</v>
      </c>
      <c r="J31" s="34" t="s">
        <v>71</v>
      </c>
      <c r="K31" s="34" t="s">
        <v>73</v>
      </c>
      <c r="L31" s="34" t="s">
        <v>74</v>
      </c>
      <c r="M31" s="34" t="s">
        <v>75</v>
      </c>
      <c r="N31" s="34" t="s">
        <v>76</v>
      </c>
      <c r="O31" s="50" t="s">
        <v>77</v>
      </c>
    </row>
    <row r="32" spans="1:15" ht="13.5" thickBo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9"/>
      <c r="O32" s="70"/>
    </row>
    <row r="33" spans="1:15" ht="13.5" thickTop="1" x14ac:dyDescent="0.2">
      <c r="A33" s="64" t="s">
        <v>89</v>
      </c>
      <c r="B33" s="65" t="s">
        <v>19</v>
      </c>
      <c r="C33" s="65" t="s">
        <v>90</v>
      </c>
      <c r="D33" s="65" t="s">
        <v>78</v>
      </c>
      <c r="E33" s="65" t="s">
        <v>89</v>
      </c>
      <c r="F33" s="65" t="s">
        <v>78</v>
      </c>
      <c r="G33" s="65" t="s">
        <v>89</v>
      </c>
      <c r="H33" s="65" t="s">
        <v>91</v>
      </c>
      <c r="I33" s="65" t="s">
        <v>64</v>
      </c>
      <c r="J33" s="65" t="s">
        <v>65</v>
      </c>
      <c r="K33" s="65" t="s">
        <v>66</v>
      </c>
      <c r="L33" s="65" t="s">
        <v>67</v>
      </c>
      <c r="M33" s="65" t="s">
        <v>68</v>
      </c>
      <c r="N33" s="65" t="s">
        <v>69</v>
      </c>
      <c r="O33" s="66" t="s">
        <v>70</v>
      </c>
    </row>
    <row r="34" spans="1:15" x14ac:dyDescent="0.2">
      <c r="A34" s="43"/>
      <c r="B34" s="34"/>
      <c r="C34" s="34"/>
      <c r="D34" s="34"/>
      <c r="E34" s="34"/>
      <c r="F34" s="34"/>
      <c r="G34" s="34"/>
      <c r="H34" s="34" t="s">
        <v>92</v>
      </c>
      <c r="I34" s="72">
        <v>0.59230000000000005</v>
      </c>
      <c r="J34" s="72"/>
      <c r="K34" s="72"/>
      <c r="L34" s="72"/>
      <c r="M34" s="72"/>
      <c r="N34" s="72">
        <v>93.964100000000002</v>
      </c>
      <c r="O34" s="73">
        <v>0.46978999999999999</v>
      </c>
    </row>
    <row r="35" spans="1:15" x14ac:dyDescent="0.2">
      <c r="A35" s="43"/>
      <c r="B35" s="34"/>
      <c r="C35" s="34"/>
      <c r="D35" s="34"/>
      <c r="E35" s="34"/>
      <c r="F35" s="34"/>
      <c r="G35" s="34"/>
      <c r="H35" s="34"/>
      <c r="I35" s="34" t="s">
        <v>140</v>
      </c>
      <c r="J35" s="34" t="s">
        <v>71</v>
      </c>
      <c r="K35" s="34" t="s">
        <v>73</v>
      </c>
      <c r="L35" s="34" t="s">
        <v>74</v>
      </c>
      <c r="M35" s="34" t="s">
        <v>75</v>
      </c>
      <c r="N35" s="34" t="s">
        <v>76</v>
      </c>
      <c r="O35" s="50" t="s">
        <v>77</v>
      </c>
    </row>
    <row r="36" spans="1:15" ht="13.5" thickBot="1" x14ac:dyDescent="0.25">
      <c r="A36" s="51"/>
      <c r="B36" s="52"/>
      <c r="C36" s="52"/>
      <c r="D36" s="52"/>
      <c r="E36" s="52"/>
      <c r="F36" s="52"/>
      <c r="G36" s="52"/>
      <c r="H36" s="52"/>
      <c r="I36" s="74">
        <v>0.14580000000000001</v>
      </c>
      <c r="J36" s="74">
        <v>9.7999999999999997E-3</v>
      </c>
      <c r="K36" s="74">
        <v>9.4999999999999998E-3</v>
      </c>
      <c r="L36" s="74">
        <v>1E-4</v>
      </c>
      <c r="M36" s="74">
        <v>7.0000000000000001E-3</v>
      </c>
      <c r="N36" s="74">
        <v>0.02</v>
      </c>
      <c r="O36" s="75">
        <v>0.55720000000000003</v>
      </c>
    </row>
    <row r="37" spans="1:1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</sheetData>
  <mergeCells count="40">
    <mergeCell ref="N4:O4"/>
    <mergeCell ref="B24:B25"/>
    <mergeCell ref="A1:O1"/>
    <mergeCell ref="A2:O2"/>
    <mergeCell ref="A4:A5"/>
    <mergeCell ref="B4:B5"/>
    <mergeCell ref="C4:C5"/>
    <mergeCell ref="D4:F4"/>
    <mergeCell ref="I3:O3"/>
    <mergeCell ref="A3:H3"/>
    <mergeCell ref="G4:H4"/>
    <mergeCell ref="A13:H13"/>
    <mergeCell ref="A6:A12"/>
    <mergeCell ref="H6:H12"/>
    <mergeCell ref="F6:F12"/>
    <mergeCell ref="G6:G12"/>
    <mergeCell ref="A24:A25"/>
    <mergeCell ref="C17:C23"/>
    <mergeCell ref="C24:C25"/>
    <mergeCell ref="A14:A15"/>
    <mergeCell ref="B14:B15"/>
    <mergeCell ref="C14:C15"/>
    <mergeCell ref="I30:O30"/>
    <mergeCell ref="I26:O26"/>
    <mergeCell ref="I24:O24"/>
    <mergeCell ref="I14:O14"/>
    <mergeCell ref="G14:H14"/>
    <mergeCell ref="F24:G24"/>
    <mergeCell ref="D14:F14"/>
    <mergeCell ref="D24:E24"/>
    <mergeCell ref="I7:O7"/>
    <mergeCell ref="N5:O5"/>
    <mergeCell ref="N8:O8"/>
    <mergeCell ref="B6:B12"/>
    <mergeCell ref="C6:C12"/>
    <mergeCell ref="D6:D12"/>
    <mergeCell ref="N9:O9"/>
    <mergeCell ref="I12:O12"/>
    <mergeCell ref="I11:O11"/>
    <mergeCell ref="E6:E12"/>
  </mergeCells>
  <phoneticPr fontId="3" type="noConversion"/>
  <pageMargins left="0.25" right="0.2" top="0.44" bottom="0.46" header="0.31" footer="0.25"/>
  <pageSetup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7"/>
  <sheetViews>
    <sheetView topLeftCell="A22" workbookViewId="0">
      <selection activeCell="C40" sqref="C40"/>
    </sheetView>
  </sheetViews>
  <sheetFormatPr defaultRowHeight="12.75" x14ac:dyDescent="0.2"/>
  <cols>
    <col min="1" max="1" width="10.42578125" customWidth="1"/>
    <col min="2" max="2" width="14.42578125" bestFit="1" customWidth="1"/>
    <col min="3" max="4" width="11" bestFit="1" customWidth="1"/>
    <col min="5" max="5" width="13.85546875" customWidth="1"/>
    <col min="17" max="17" width="12.28515625" customWidth="1"/>
    <col min="18" max="18" width="10" customWidth="1"/>
    <col min="19" max="19" width="10.28515625" customWidth="1"/>
    <col min="20" max="20" width="10.5703125" customWidth="1"/>
    <col min="23" max="23" width="11.85546875" bestFit="1" customWidth="1"/>
  </cols>
  <sheetData>
    <row r="1" spans="1:23" x14ac:dyDescent="0.2">
      <c r="A1" t="s">
        <v>93</v>
      </c>
    </row>
    <row r="2" spans="1:23" x14ac:dyDescent="0.2">
      <c r="A2" t="s">
        <v>94</v>
      </c>
    </row>
    <row r="3" spans="1:23" x14ac:dyDescent="0.2">
      <c r="A3" t="s">
        <v>95</v>
      </c>
      <c r="B3" s="83"/>
      <c r="I3" t="s">
        <v>133</v>
      </c>
      <c r="J3" t="s">
        <v>132</v>
      </c>
      <c r="K3" t="s">
        <v>131</v>
      </c>
      <c r="L3" t="s">
        <v>122</v>
      </c>
      <c r="M3" t="s">
        <v>123</v>
      </c>
      <c r="N3" t="s">
        <v>124</v>
      </c>
      <c r="O3" t="s">
        <v>125</v>
      </c>
      <c r="P3" t="s">
        <v>126</v>
      </c>
      <c r="Q3" t="s">
        <v>127</v>
      </c>
      <c r="R3" t="s">
        <v>128</v>
      </c>
      <c r="S3" t="s">
        <v>129</v>
      </c>
      <c r="T3" t="s">
        <v>130</v>
      </c>
      <c r="U3" t="s">
        <v>130</v>
      </c>
    </row>
    <row r="4" spans="1:23" x14ac:dyDescent="0.2">
      <c r="A4" t="s">
        <v>96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  <c r="G4" t="s">
        <v>102</v>
      </c>
      <c r="H4" t="s">
        <v>103</v>
      </c>
      <c r="I4" t="s">
        <v>0</v>
      </c>
      <c r="J4" t="s">
        <v>7</v>
      </c>
      <c r="K4" t="s">
        <v>5</v>
      </c>
      <c r="L4" t="s">
        <v>104</v>
      </c>
      <c r="M4" t="s">
        <v>105</v>
      </c>
      <c r="N4" t="s">
        <v>106</v>
      </c>
      <c r="O4" t="s">
        <v>107</v>
      </c>
      <c r="P4" t="s">
        <v>108</v>
      </c>
      <c r="Q4" t="s">
        <v>109</v>
      </c>
      <c r="R4" t="s">
        <v>110</v>
      </c>
      <c r="S4" t="s">
        <v>111</v>
      </c>
      <c r="T4" t="s">
        <v>112</v>
      </c>
      <c r="U4" t="s">
        <v>113</v>
      </c>
      <c r="V4" t="s">
        <v>114</v>
      </c>
      <c r="W4" t="s">
        <v>115</v>
      </c>
    </row>
    <row r="5" spans="1:23" ht="12.75" customHeight="1" x14ac:dyDescent="0.2">
      <c r="C5" t="s">
        <v>116</v>
      </c>
      <c r="D5" t="s">
        <v>117</v>
      </c>
      <c r="E5" t="s">
        <v>118</v>
      </c>
      <c r="F5" t="s">
        <v>119</v>
      </c>
      <c r="G5" t="s">
        <v>120</v>
      </c>
      <c r="I5" t="s">
        <v>121</v>
      </c>
      <c r="J5" t="s">
        <v>120</v>
      </c>
      <c r="K5" t="s">
        <v>120</v>
      </c>
      <c r="L5" t="s">
        <v>120</v>
      </c>
      <c r="M5" t="s">
        <v>120</v>
      </c>
      <c r="N5" t="s">
        <v>120</v>
      </c>
      <c r="O5" t="s">
        <v>120</v>
      </c>
      <c r="P5" t="s">
        <v>120</v>
      </c>
      <c r="Q5" t="s">
        <v>120</v>
      </c>
      <c r="R5" t="s">
        <v>120</v>
      </c>
      <c r="S5" t="s">
        <v>120</v>
      </c>
      <c r="T5" t="s">
        <v>120</v>
      </c>
      <c r="U5" t="s">
        <v>120</v>
      </c>
      <c r="V5" t="s">
        <v>120</v>
      </c>
    </row>
    <row r="6" spans="1:23" s="112" customFormat="1" x14ac:dyDescent="0.2">
      <c r="A6" s="112">
        <v>50162</v>
      </c>
      <c r="B6" s="112">
        <v>20211201</v>
      </c>
      <c r="C6" s="112">
        <v>23563.152399999999</v>
      </c>
      <c r="D6" s="112">
        <v>603.60554000000002</v>
      </c>
      <c r="E6" s="112">
        <v>5450.7049187000002</v>
      </c>
      <c r="F6" s="112">
        <v>8.5736766000000006</v>
      </c>
      <c r="G6" s="112">
        <v>100</v>
      </c>
      <c r="H6" s="112">
        <v>0.58744640000000004</v>
      </c>
      <c r="I6" s="112">
        <v>39.037457400000001</v>
      </c>
      <c r="J6" s="112">
        <v>0.43592350000000002</v>
      </c>
      <c r="K6" s="112">
        <v>0.40694819999999998</v>
      </c>
      <c r="L6" s="112">
        <v>93.817896899999994</v>
      </c>
      <c r="M6" s="112">
        <v>5.0722256999999997</v>
      </c>
      <c r="N6" s="112">
        <v>0.1908852</v>
      </c>
      <c r="O6" s="112">
        <v>1.42174E-2</v>
      </c>
      <c r="P6" s="112">
        <v>1.37742E-2</v>
      </c>
      <c r="Q6" s="112">
        <v>1.5384999999999999E-3</v>
      </c>
      <c r="R6" s="112">
        <v>3.0769E-3</v>
      </c>
      <c r="S6" s="112">
        <v>1.5384999999999999E-3</v>
      </c>
      <c r="T6" s="112">
        <v>1.5384999999999999E-3</v>
      </c>
      <c r="U6" s="112">
        <v>0</v>
      </c>
      <c r="V6" s="112">
        <v>0.04</v>
      </c>
      <c r="W6" s="112" t="s">
        <v>166</v>
      </c>
    </row>
    <row r="7" spans="1:23" s="112" customFormat="1" x14ac:dyDescent="0.2">
      <c r="A7" s="112">
        <v>50162</v>
      </c>
      <c r="B7" s="112">
        <v>20211202</v>
      </c>
      <c r="C7" s="112">
        <v>23278.490600000001</v>
      </c>
      <c r="D7" s="112">
        <v>595.28417000000002</v>
      </c>
      <c r="E7" s="112">
        <v>5940.6290836999997</v>
      </c>
      <c r="F7" s="112">
        <v>8.4431151999999994</v>
      </c>
      <c r="G7" s="112">
        <v>100</v>
      </c>
      <c r="H7" s="112">
        <v>0.58873129999999996</v>
      </c>
      <c r="I7" s="112">
        <v>39.1051267</v>
      </c>
      <c r="J7" s="112">
        <v>0.43908439999999999</v>
      </c>
      <c r="K7" s="112">
        <v>0.41290529999999998</v>
      </c>
      <c r="L7" s="112">
        <v>93.564623900000001</v>
      </c>
      <c r="M7" s="112">
        <v>5.3131883999999996</v>
      </c>
      <c r="N7" s="112">
        <v>0.1925289</v>
      </c>
      <c r="O7" s="112">
        <v>1.48424E-2</v>
      </c>
      <c r="P7" s="112">
        <v>1.39656E-2</v>
      </c>
      <c r="Q7" s="112">
        <v>1.5384999999999999E-3</v>
      </c>
      <c r="R7" s="112">
        <v>3.2412000000000001E-3</v>
      </c>
      <c r="S7" s="112">
        <v>1.5384999999999999E-3</v>
      </c>
      <c r="T7" s="112">
        <v>1.5384999999999999E-3</v>
      </c>
      <c r="U7" s="112">
        <v>0</v>
      </c>
      <c r="V7" s="112">
        <v>0.04</v>
      </c>
      <c r="W7" s="112" t="s">
        <v>166</v>
      </c>
    </row>
    <row r="8" spans="1:23" s="112" customFormat="1" x14ac:dyDescent="0.2">
      <c r="A8" s="112">
        <v>50162</v>
      </c>
      <c r="B8" s="112">
        <v>20211203</v>
      </c>
      <c r="C8" s="112">
        <v>25928.074100000002</v>
      </c>
      <c r="D8" s="112">
        <v>662.62698999999998</v>
      </c>
      <c r="E8" s="112">
        <v>5823.1287419</v>
      </c>
      <c r="F8" s="112">
        <v>7.3835008999999996</v>
      </c>
      <c r="G8" s="112">
        <v>100</v>
      </c>
      <c r="H8" s="112">
        <v>0.5892425</v>
      </c>
      <c r="I8" s="112">
        <v>39.129275300000003</v>
      </c>
      <c r="J8" s="112">
        <v>0.43271229999999999</v>
      </c>
      <c r="K8" s="112">
        <v>0.42339470000000001</v>
      </c>
      <c r="L8" s="112">
        <v>93.460210799999999</v>
      </c>
      <c r="M8" s="112">
        <v>5.4219828999999997</v>
      </c>
      <c r="N8" s="112">
        <v>0.18661320000000001</v>
      </c>
      <c r="O8" s="112">
        <v>1.4088099999999999E-2</v>
      </c>
      <c r="P8" s="112">
        <v>1.3067E-2</v>
      </c>
      <c r="Q8" s="112">
        <v>1.5384999999999999E-3</v>
      </c>
      <c r="R8" s="112">
        <v>3.0983999999999999E-3</v>
      </c>
      <c r="S8" s="112">
        <v>1.5384999999999999E-3</v>
      </c>
      <c r="T8" s="112">
        <v>1.5384999999999999E-3</v>
      </c>
      <c r="U8" s="112">
        <v>0</v>
      </c>
      <c r="V8" s="112">
        <v>0.04</v>
      </c>
      <c r="W8" s="112" t="s">
        <v>166</v>
      </c>
    </row>
    <row r="9" spans="1:23" s="112" customFormat="1" x14ac:dyDescent="0.2">
      <c r="A9" s="112">
        <v>50162</v>
      </c>
      <c r="B9" s="112">
        <v>20211204</v>
      </c>
      <c r="C9" s="112">
        <v>23674.3076</v>
      </c>
      <c r="D9" s="112">
        <v>605.88057000000003</v>
      </c>
      <c r="E9" s="112">
        <v>5977.9166764000001</v>
      </c>
      <c r="F9" s="112">
        <v>7.1232277000000002</v>
      </c>
      <c r="G9" s="112">
        <v>100</v>
      </c>
      <c r="H9" s="112">
        <v>0.58982460000000003</v>
      </c>
      <c r="I9" s="112">
        <v>39.073940200000003</v>
      </c>
      <c r="J9" s="112">
        <v>0.45826840000000002</v>
      </c>
      <c r="K9" s="112">
        <v>0.50146550000000001</v>
      </c>
      <c r="L9" s="112">
        <v>93.370416199999994</v>
      </c>
      <c r="M9" s="112">
        <v>5.4397500000000001</v>
      </c>
      <c r="N9" s="112">
        <v>0.1627739</v>
      </c>
      <c r="O9" s="112">
        <v>1.12383E-2</v>
      </c>
      <c r="P9" s="112">
        <v>1.0559799999999999E-2</v>
      </c>
      <c r="Q9" s="112">
        <v>1.9650000000000001E-4</v>
      </c>
      <c r="R9" s="112">
        <v>3.0769E-3</v>
      </c>
      <c r="S9" s="112">
        <v>1.5384999999999999E-3</v>
      </c>
      <c r="T9" s="112">
        <v>4.885E-4</v>
      </c>
      <c r="U9" s="112">
        <v>0</v>
      </c>
      <c r="V9" s="112">
        <v>0.04</v>
      </c>
      <c r="W9" s="112" t="s">
        <v>166</v>
      </c>
    </row>
    <row r="10" spans="1:23" s="112" customFormat="1" x14ac:dyDescent="0.2">
      <c r="A10" s="112">
        <v>50162</v>
      </c>
      <c r="B10" s="112">
        <v>20211205</v>
      </c>
      <c r="C10" s="112">
        <v>21314.722099999999</v>
      </c>
      <c r="D10" s="112">
        <v>545.47170700000004</v>
      </c>
      <c r="E10" s="112">
        <v>5954.2139224000002</v>
      </c>
      <c r="F10" s="112">
        <v>6.8620888000000004</v>
      </c>
      <c r="G10" s="112">
        <v>100</v>
      </c>
      <c r="H10" s="112">
        <v>0.59032929999999995</v>
      </c>
      <c r="I10" s="112">
        <v>39.075818300000002</v>
      </c>
      <c r="J10" s="112">
        <v>0.4645841</v>
      </c>
      <c r="K10" s="112">
        <v>0.5266807</v>
      </c>
      <c r="L10" s="112">
        <v>93.283187999999996</v>
      </c>
      <c r="M10" s="112">
        <v>5.5008518000000004</v>
      </c>
      <c r="N10" s="112">
        <v>0.1590319</v>
      </c>
      <c r="O10" s="112">
        <v>1.04554E-2</v>
      </c>
      <c r="P10" s="112">
        <v>1.02568E-2</v>
      </c>
      <c r="Q10" s="112">
        <v>0</v>
      </c>
      <c r="R10" s="112">
        <v>3.0232000000000002E-3</v>
      </c>
      <c r="S10" s="112">
        <v>1.431E-3</v>
      </c>
      <c r="T10" s="112">
        <v>4.74E-5</v>
      </c>
      <c r="U10" s="112">
        <v>0</v>
      </c>
      <c r="V10" s="112">
        <v>0.04</v>
      </c>
      <c r="W10" s="112" t="s">
        <v>166</v>
      </c>
    </row>
    <row r="11" spans="1:23" s="112" customFormat="1" x14ac:dyDescent="0.2">
      <c r="A11" s="112">
        <v>50162</v>
      </c>
      <c r="B11" s="112">
        <v>20211206</v>
      </c>
      <c r="C11" s="112">
        <v>22656.1747</v>
      </c>
      <c r="D11" s="112">
        <v>578.86154699999997</v>
      </c>
      <c r="E11" s="112">
        <v>5911.7911764999999</v>
      </c>
      <c r="F11" s="112">
        <v>7.8235754999999996</v>
      </c>
      <c r="G11" s="112">
        <v>100</v>
      </c>
      <c r="H11" s="112">
        <v>0.59055849999999999</v>
      </c>
      <c r="I11" s="112">
        <v>39.139497599999999</v>
      </c>
      <c r="J11" s="112">
        <v>0.44754389999999999</v>
      </c>
      <c r="K11" s="112">
        <v>0.48447489999999999</v>
      </c>
      <c r="L11" s="112">
        <v>93.226155599999998</v>
      </c>
      <c r="M11" s="112">
        <v>5.5948535000000001</v>
      </c>
      <c r="N11" s="112">
        <v>0.17637169999999999</v>
      </c>
      <c r="O11" s="112">
        <v>1.22095E-2</v>
      </c>
      <c r="P11" s="112">
        <v>1.2023499999999999E-2</v>
      </c>
      <c r="Q11" s="112">
        <v>7.0229999999999999E-4</v>
      </c>
      <c r="R11" s="112">
        <v>3.0701000000000001E-3</v>
      </c>
      <c r="S11" s="112">
        <v>1.5249E-3</v>
      </c>
      <c r="T11" s="112">
        <v>1.1377E-3</v>
      </c>
      <c r="U11" s="112">
        <v>0</v>
      </c>
      <c r="V11" s="112">
        <v>0.04</v>
      </c>
      <c r="W11" s="112" t="s">
        <v>166</v>
      </c>
    </row>
    <row r="12" spans="1:23" s="112" customFormat="1" x14ac:dyDescent="0.2">
      <c r="A12" s="112">
        <v>50162</v>
      </c>
      <c r="B12" s="112">
        <v>20211207</v>
      </c>
      <c r="C12" s="112">
        <v>28176.55312</v>
      </c>
      <c r="D12" s="112">
        <v>719.52589620000003</v>
      </c>
      <c r="E12" s="112">
        <v>5661.0565063000004</v>
      </c>
      <c r="F12" s="112">
        <v>7.7099120000000001</v>
      </c>
      <c r="G12" s="112">
        <v>100</v>
      </c>
      <c r="H12" s="112">
        <v>0.59154059999999997</v>
      </c>
      <c r="I12" s="112">
        <v>39.160215700000002</v>
      </c>
      <c r="J12" s="112">
        <v>0.4725973</v>
      </c>
      <c r="K12" s="112">
        <v>0.50705520000000004</v>
      </c>
      <c r="L12" s="112">
        <v>93.037352100000007</v>
      </c>
      <c r="M12" s="112">
        <v>5.7355447000000002</v>
      </c>
      <c r="N12" s="112">
        <v>0.1806334</v>
      </c>
      <c r="O12" s="112">
        <v>1.08801E-2</v>
      </c>
      <c r="P12" s="112">
        <v>1.11144E-2</v>
      </c>
      <c r="Q12" s="112">
        <v>1.816E-4</v>
      </c>
      <c r="R12" s="112">
        <v>2.9177000000000001E-3</v>
      </c>
      <c r="S12" s="112">
        <v>1.3780999999999999E-3</v>
      </c>
      <c r="T12" s="112">
        <v>2.0479999999999999E-4</v>
      </c>
      <c r="U12" s="112">
        <v>0</v>
      </c>
      <c r="V12" s="112">
        <v>0.04</v>
      </c>
      <c r="W12" s="112" t="s">
        <v>166</v>
      </c>
    </row>
    <row r="13" spans="1:23" s="112" customFormat="1" x14ac:dyDescent="0.2">
      <c r="A13" s="112">
        <v>50162</v>
      </c>
      <c r="B13" s="112">
        <v>20211208</v>
      </c>
      <c r="C13" s="112">
        <v>26867.079699999998</v>
      </c>
      <c r="D13" s="112">
        <v>687.05822999999998</v>
      </c>
      <c r="E13" s="112">
        <v>5600.7560468000001</v>
      </c>
      <c r="F13" s="112">
        <v>6.6672998000000003</v>
      </c>
      <c r="G13" s="112">
        <v>100</v>
      </c>
      <c r="H13" s="112">
        <v>0.58983739999999996</v>
      </c>
      <c r="I13" s="112">
        <v>39.104310499999997</v>
      </c>
      <c r="J13" s="112">
        <v>0.47003279999999997</v>
      </c>
      <c r="K13" s="112">
        <v>0.46230139999999997</v>
      </c>
      <c r="L13" s="112">
        <v>93.336365900000004</v>
      </c>
      <c r="M13" s="112">
        <v>5.4900348000000001</v>
      </c>
      <c r="N13" s="112">
        <v>0.17479030000000001</v>
      </c>
      <c r="O13" s="112">
        <v>1.06864E-2</v>
      </c>
      <c r="P13" s="112">
        <v>1.08427E-2</v>
      </c>
      <c r="Q13" s="112">
        <v>7.9000000000000006E-6</v>
      </c>
      <c r="R13" s="112">
        <v>3.0539999999999999E-3</v>
      </c>
      <c r="S13" s="112">
        <v>1.3973E-3</v>
      </c>
      <c r="T13" s="112">
        <v>0</v>
      </c>
      <c r="U13" s="112">
        <v>0</v>
      </c>
      <c r="V13" s="112">
        <v>0.04</v>
      </c>
      <c r="W13" s="112" t="s">
        <v>166</v>
      </c>
    </row>
    <row r="14" spans="1:23" s="112" customFormat="1" x14ac:dyDescent="0.2">
      <c r="A14" s="112">
        <v>50162</v>
      </c>
      <c r="B14" s="112">
        <v>20211209</v>
      </c>
      <c r="C14" s="112">
        <v>25445.820800000001</v>
      </c>
      <c r="D14" s="112">
        <v>650.36994000000004</v>
      </c>
      <c r="E14" s="112">
        <v>5853.9255303</v>
      </c>
      <c r="F14" s="112">
        <v>6.3386032999999999</v>
      </c>
      <c r="G14" s="112">
        <v>100</v>
      </c>
      <c r="H14" s="112">
        <v>0.58969320000000003</v>
      </c>
      <c r="I14" s="112">
        <v>39.1252736</v>
      </c>
      <c r="J14" s="112">
        <v>0.46233550000000001</v>
      </c>
      <c r="K14" s="112">
        <v>0.43611620000000001</v>
      </c>
      <c r="L14" s="112">
        <v>93.348982599999999</v>
      </c>
      <c r="M14" s="112">
        <v>5.507485</v>
      </c>
      <c r="N14" s="112">
        <v>0.1764357</v>
      </c>
      <c r="O14" s="112">
        <v>1.16434E-2</v>
      </c>
      <c r="P14" s="112">
        <v>1.1957000000000001E-2</v>
      </c>
      <c r="Q14" s="112">
        <v>6.1299999999999999E-5</v>
      </c>
      <c r="R14" s="112">
        <v>3.0769E-3</v>
      </c>
      <c r="S14" s="112">
        <v>1.5199E-3</v>
      </c>
      <c r="T14" s="112">
        <v>1.161E-4</v>
      </c>
      <c r="U14" s="112">
        <v>0</v>
      </c>
      <c r="V14" s="112">
        <v>0.04</v>
      </c>
      <c r="W14" s="112" t="s">
        <v>166</v>
      </c>
    </row>
    <row r="15" spans="1:23" s="112" customFormat="1" x14ac:dyDescent="0.2">
      <c r="A15" s="112">
        <v>50162</v>
      </c>
      <c r="B15" s="112">
        <v>20211210</v>
      </c>
      <c r="C15" s="112">
        <v>22365.518</v>
      </c>
      <c r="D15" s="112">
        <v>571.57051000000001</v>
      </c>
      <c r="E15" s="112">
        <v>5911.7480483999998</v>
      </c>
      <c r="F15" s="112">
        <v>6.3679711000000001</v>
      </c>
      <c r="G15" s="112">
        <v>100</v>
      </c>
      <c r="H15" s="112">
        <v>0.58971169999999995</v>
      </c>
      <c r="I15" s="112">
        <v>39.129933100000002</v>
      </c>
      <c r="J15" s="112">
        <v>0.46127010000000002</v>
      </c>
      <c r="K15" s="112">
        <v>0.43301590000000001</v>
      </c>
      <c r="L15" s="112">
        <v>93.343627499999997</v>
      </c>
      <c r="M15" s="112">
        <v>5.5162655000000003</v>
      </c>
      <c r="N15" s="112">
        <v>0.1768383</v>
      </c>
      <c r="O15" s="112">
        <v>1.1794900000000001E-2</v>
      </c>
      <c r="P15" s="112">
        <v>1.21373E-2</v>
      </c>
      <c r="Q15" s="112">
        <v>7.1199999999999996E-5</v>
      </c>
      <c r="R15" s="112">
        <v>3.0769E-3</v>
      </c>
      <c r="S15" s="112">
        <v>1.5384999999999999E-3</v>
      </c>
      <c r="T15" s="112">
        <v>1.348E-4</v>
      </c>
      <c r="U15" s="112">
        <v>0</v>
      </c>
      <c r="V15" s="112">
        <v>0.04</v>
      </c>
      <c r="W15" s="112" t="s">
        <v>166</v>
      </c>
    </row>
    <row r="16" spans="1:23" s="112" customFormat="1" x14ac:dyDescent="0.2">
      <c r="A16" s="112">
        <v>50162</v>
      </c>
      <c r="B16" s="112">
        <v>20211211</v>
      </c>
      <c r="C16" s="112">
        <v>19538.6067</v>
      </c>
      <c r="D16" s="112">
        <v>499.07123000000001</v>
      </c>
      <c r="E16" s="112">
        <v>5976.2017594999998</v>
      </c>
      <c r="F16" s="112">
        <v>7.2961193</v>
      </c>
      <c r="G16" s="112">
        <v>100</v>
      </c>
      <c r="H16" s="112">
        <v>0.59049799999999997</v>
      </c>
      <c r="I16" s="112">
        <v>39.150097500000001</v>
      </c>
      <c r="J16" s="112">
        <v>0.45889029999999997</v>
      </c>
      <c r="K16" s="112">
        <v>0.46199479999999998</v>
      </c>
      <c r="L16" s="112">
        <v>93.226617099999999</v>
      </c>
      <c r="M16" s="112">
        <v>5.5982633000000002</v>
      </c>
      <c r="N16" s="112">
        <v>0.18110580000000001</v>
      </c>
      <c r="O16" s="112">
        <v>1.3127399999999999E-2</v>
      </c>
      <c r="P16" s="112">
        <v>1.2735E-2</v>
      </c>
      <c r="Q16" s="112">
        <v>1.2963E-3</v>
      </c>
      <c r="R16" s="112">
        <v>3.0769E-3</v>
      </c>
      <c r="S16" s="112">
        <v>1.5384999999999999E-3</v>
      </c>
      <c r="T16" s="112">
        <v>1.3607000000000001E-3</v>
      </c>
      <c r="U16" s="112">
        <v>0</v>
      </c>
      <c r="V16" s="112">
        <v>0.04</v>
      </c>
      <c r="W16" s="112" t="s">
        <v>166</v>
      </c>
    </row>
    <row r="17" spans="1:23" s="112" customFormat="1" x14ac:dyDescent="0.2">
      <c r="A17" s="112">
        <v>50162</v>
      </c>
      <c r="B17" s="112">
        <v>20211212</v>
      </c>
      <c r="C17" s="112">
        <v>20643.104500000001</v>
      </c>
      <c r="D17" s="112">
        <v>527.53450999999995</v>
      </c>
      <c r="E17" s="112">
        <v>5743.6197516000002</v>
      </c>
      <c r="F17" s="112">
        <v>7.6895540000000002</v>
      </c>
      <c r="G17" s="112">
        <v>100</v>
      </c>
      <c r="H17" s="112">
        <v>0.59036920000000004</v>
      </c>
      <c r="I17" s="112">
        <v>39.131148000000003</v>
      </c>
      <c r="J17" s="112">
        <v>0.4585513</v>
      </c>
      <c r="K17" s="112">
        <v>0.4743848</v>
      </c>
      <c r="L17" s="112">
        <v>93.261158600000002</v>
      </c>
      <c r="M17" s="112">
        <v>5.5548199</v>
      </c>
      <c r="N17" s="112">
        <v>0.1786566</v>
      </c>
      <c r="O17" s="112">
        <v>1.28491E-2</v>
      </c>
      <c r="P17" s="112">
        <v>1.2164299999999999E-2</v>
      </c>
      <c r="Q17" s="112">
        <v>1.4261E-3</v>
      </c>
      <c r="R17" s="112">
        <v>3.0769E-3</v>
      </c>
      <c r="S17" s="112">
        <v>1.5384999999999999E-3</v>
      </c>
      <c r="T17" s="112">
        <v>1.5384999999999999E-3</v>
      </c>
      <c r="U17" s="112">
        <v>0</v>
      </c>
      <c r="V17" s="112">
        <v>0.04</v>
      </c>
      <c r="W17" s="112" t="s">
        <v>166</v>
      </c>
    </row>
    <row r="18" spans="1:23" s="112" customFormat="1" x14ac:dyDescent="0.2">
      <c r="A18" s="112">
        <v>50162</v>
      </c>
      <c r="B18" s="112">
        <v>20211213</v>
      </c>
      <c r="C18" s="112">
        <v>21342.7189</v>
      </c>
      <c r="D18" s="112">
        <v>546.53729999999996</v>
      </c>
      <c r="E18" s="112">
        <v>5609.8963497000004</v>
      </c>
      <c r="F18" s="112">
        <v>7.6628455999999998</v>
      </c>
      <c r="G18" s="112">
        <v>100</v>
      </c>
      <c r="H18" s="112">
        <v>0.59024549999999998</v>
      </c>
      <c r="I18" s="112">
        <v>39.050479600000003</v>
      </c>
      <c r="J18" s="112">
        <v>0.48387770000000002</v>
      </c>
      <c r="K18" s="112">
        <v>0.53568830000000001</v>
      </c>
      <c r="L18" s="112">
        <v>93.295827200000005</v>
      </c>
      <c r="M18" s="112">
        <v>5.4675687000000002</v>
      </c>
      <c r="N18" s="112">
        <v>0.15268290000000001</v>
      </c>
      <c r="O18" s="112">
        <v>9.7792999999999995E-3</v>
      </c>
      <c r="P18" s="112">
        <v>9.6346000000000001E-3</v>
      </c>
      <c r="Q18" s="112">
        <v>5.2979999999999998E-4</v>
      </c>
      <c r="R18" s="112">
        <v>2.0866999999999999E-3</v>
      </c>
      <c r="S18" s="112">
        <v>7.1949999999999998E-4</v>
      </c>
      <c r="T18" s="112">
        <v>5.4379999999999999E-4</v>
      </c>
      <c r="U18" s="112">
        <v>0</v>
      </c>
      <c r="V18" s="112">
        <v>0.04</v>
      </c>
      <c r="W18" s="112" t="s">
        <v>166</v>
      </c>
    </row>
    <row r="19" spans="1:23" s="112" customFormat="1" x14ac:dyDescent="0.2">
      <c r="A19" s="112">
        <v>50162</v>
      </c>
      <c r="B19" s="112">
        <v>20211214</v>
      </c>
      <c r="C19" s="112">
        <v>24073.139899999998</v>
      </c>
      <c r="D19" s="112">
        <v>616.39367000000004</v>
      </c>
      <c r="E19" s="112">
        <v>5501.2166534999997</v>
      </c>
      <c r="F19" s="112">
        <v>7.2679235000000002</v>
      </c>
      <c r="G19" s="112">
        <v>100</v>
      </c>
      <c r="H19" s="112">
        <v>0.59033679999999999</v>
      </c>
      <c r="I19" s="112">
        <v>39.0548991</v>
      </c>
      <c r="J19" s="112">
        <v>0.47088730000000001</v>
      </c>
      <c r="K19" s="112">
        <v>0.54532780000000003</v>
      </c>
      <c r="L19" s="112">
        <v>93.285912300000007</v>
      </c>
      <c r="M19" s="112">
        <v>5.4823807000000002</v>
      </c>
      <c r="N19" s="112">
        <v>0.1522511</v>
      </c>
      <c r="O19" s="112">
        <v>9.2066000000000005E-3</v>
      </c>
      <c r="P19" s="112">
        <v>9.1982000000000001E-3</v>
      </c>
      <c r="Q19" s="112">
        <v>4.99E-5</v>
      </c>
      <c r="R19" s="112">
        <v>2.2223999999999998E-3</v>
      </c>
      <c r="S19" s="112">
        <v>1.3265E-3</v>
      </c>
      <c r="T19" s="112">
        <v>4.99E-5</v>
      </c>
      <c r="U19" s="112">
        <v>0</v>
      </c>
      <c r="V19" s="112">
        <v>0.04</v>
      </c>
      <c r="W19" s="112" t="s">
        <v>166</v>
      </c>
    </row>
    <row r="20" spans="1:23" s="112" customFormat="1" x14ac:dyDescent="0.2">
      <c r="A20" s="112">
        <v>50162</v>
      </c>
      <c r="B20" s="112">
        <v>20211215</v>
      </c>
      <c r="C20" s="112">
        <v>20194.467000000001</v>
      </c>
      <c r="D20" s="112">
        <v>517.33540400000004</v>
      </c>
      <c r="E20" s="112">
        <v>5866.0862657999996</v>
      </c>
      <c r="F20" s="112">
        <v>6.3026939999999998</v>
      </c>
      <c r="G20" s="112">
        <v>100</v>
      </c>
      <c r="H20" s="112">
        <v>0.59027929999999995</v>
      </c>
      <c r="I20" s="112">
        <v>39.035366500000002</v>
      </c>
      <c r="J20" s="112">
        <v>0.47168880000000002</v>
      </c>
      <c r="K20" s="112">
        <v>0.561921</v>
      </c>
      <c r="L20" s="112">
        <v>93.285762099999999</v>
      </c>
      <c r="M20" s="112">
        <v>5.4865453999999998</v>
      </c>
      <c r="N20" s="112">
        <v>0.1357804</v>
      </c>
      <c r="O20" s="112">
        <v>7.5823000000000002E-3</v>
      </c>
      <c r="P20" s="112">
        <v>7.7555000000000002E-3</v>
      </c>
      <c r="Q20" s="112">
        <v>0</v>
      </c>
      <c r="R20" s="112">
        <v>1.2421999999999999E-3</v>
      </c>
      <c r="S20" s="112">
        <v>2.02E-4</v>
      </c>
      <c r="T20" s="112">
        <v>0</v>
      </c>
      <c r="U20" s="112">
        <v>0</v>
      </c>
      <c r="V20" s="112">
        <v>0.04</v>
      </c>
      <c r="W20" s="112" t="s">
        <v>166</v>
      </c>
    </row>
    <row r="21" spans="1:23" s="112" customFormat="1" x14ac:dyDescent="0.2">
      <c r="A21" s="112">
        <v>50162</v>
      </c>
      <c r="B21" s="112">
        <v>20211216</v>
      </c>
      <c r="C21" s="112">
        <v>16706.746500000001</v>
      </c>
      <c r="D21" s="112">
        <v>428.20291500000002</v>
      </c>
      <c r="E21" s="112">
        <v>5979.5714293000001</v>
      </c>
      <c r="F21" s="112">
        <v>8.0697348000000009</v>
      </c>
      <c r="G21" s="112">
        <v>100</v>
      </c>
      <c r="H21" s="112">
        <v>0.58970230000000001</v>
      </c>
      <c r="I21" s="112">
        <v>39.015877199999998</v>
      </c>
      <c r="J21" s="112">
        <v>0.48145589999999999</v>
      </c>
      <c r="K21" s="112">
        <v>0.54046499999999997</v>
      </c>
      <c r="L21" s="112">
        <v>93.387062900000004</v>
      </c>
      <c r="M21" s="112">
        <v>5.3939949</v>
      </c>
      <c r="N21" s="112">
        <v>0.13754530000000001</v>
      </c>
      <c r="O21" s="112">
        <v>8.3230000000000005E-3</v>
      </c>
      <c r="P21" s="112">
        <v>8.1741999999999995E-3</v>
      </c>
      <c r="Q21" s="112">
        <v>0</v>
      </c>
      <c r="R21" s="112">
        <v>1.4878000000000001E-3</v>
      </c>
      <c r="S21" s="112">
        <v>0</v>
      </c>
      <c r="T21" s="112">
        <v>0</v>
      </c>
      <c r="U21" s="112">
        <v>0</v>
      </c>
      <c r="V21" s="112">
        <v>0.04</v>
      </c>
      <c r="W21" s="112" t="s">
        <v>166</v>
      </c>
    </row>
    <row r="22" spans="1:23" s="112" customFormat="1" x14ac:dyDescent="0.2">
      <c r="A22" s="112">
        <v>50162</v>
      </c>
      <c r="B22" s="112">
        <v>20211217</v>
      </c>
      <c r="C22" s="112">
        <v>23148.070400000001</v>
      </c>
      <c r="D22" s="112">
        <v>593.37861999999996</v>
      </c>
      <c r="E22" s="112">
        <v>5846.2344485000003</v>
      </c>
      <c r="F22" s="112">
        <v>7.3815873999999999</v>
      </c>
      <c r="G22" s="112">
        <v>100</v>
      </c>
      <c r="H22" s="112">
        <v>0.58941390000000005</v>
      </c>
      <c r="I22" s="112">
        <v>39.010604800000003</v>
      </c>
      <c r="J22" s="112">
        <v>0.49496119999999999</v>
      </c>
      <c r="K22" s="112">
        <v>0.51896299999999995</v>
      </c>
      <c r="L22" s="112">
        <v>93.435794799999996</v>
      </c>
      <c r="M22" s="112">
        <v>5.3408747999999999</v>
      </c>
      <c r="N22" s="112">
        <v>0.14752209999999999</v>
      </c>
      <c r="O22" s="112">
        <v>8.8982000000000002E-3</v>
      </c>
      <c r="P22" s="112">
        <v>9.4275000000000001E-3</v>
      </c>
      <c r="Q22" s="112">
        <v>0</v>
      </c>
      <c r="R22" s="112">
        <v>1.5020000000000001E-3</v>
      </c>
      <c r="S22" s="112">
        <v>0</v>
      </c>
      <c r="T22" s="112">
        <v>0</v>
      </c>
      <c r="U22" s="112">
        <v>0</v>
      </c>
      <c r="V22" s="112">
        <v>4.0317800000000001E-2</v>
      </c>
      <c r="W22" s="112" t="s">
        <v>166</v>
      </c>
    </row>
    <row r="23" spans="1:23" s="112" customFormat="1" x14ac:dyDescent="0.2">
      <c r="A23" s="112">
        <v>50162</v>
      </c>
      <c r="B23" s="112">
        <v>20211218</v>
      </c>
      <c r="C23" s="112">
        <v>24680.8773</v>
      </c>
      <c r="D23" s="112">
        <v>632.98085000000003</v>
      </c>
      <c r="E23" s="112">
        <v>5800.3818271</v>
      </c>
      <c r="F23" s="112">
        <v>7.0151592999999997</v>
      </c>
      <c r="G23" s="112">
        <v>100</v>
      </c>
      <c r="H23" s="112">
        <v>0.58955519999999995</v>
      </c>
      <c r="I23" s="112">
        <v>38.991365299999998</v>
      </c>
      <c r="J23" s="112">
        <v>0.50072859999999997</v>
      </c>
      <c r="K23" s="112">
        <v>0.54452809999999996</v>
      </c>
      <c r="L23" s="112">
        <v>93.420098600000003</v>
      </c>
      <c r="M23" s="112">
        <v>5.3334225000000002</v>
      </c>
      <c r="N23" s="112">
        <v>0.1418777</v>
      </c>
      <c r="O23" s="112">
        <v>7.8963000000000002E-3</v>
      </c>
      <c r="P23" s="112">
        <v>8.4550000000000007E-3</v>
      </c>
      <c r="Q23" s="112">
        <v>0</v>
      </c>
      <c r="R23" s="112">
        <v>1.1803E-3</v>
      </c>
      <c r="S23" s="112">
        <v>0</v>
      </c>
      <c r="T23" s="112">
        <v>0</v>
      </c>
      <c r="U23" s="112">
        <v>0</v>
      </c>
      <c r="V23" s="112">
        <v>4.00422E-2</v>
      </c>
      <c r="W23" s="112" t="s">
        <v>166</v>
      </c>
    </row>
    <row r="24" spans="1:23" s="112" customFormat="1" x14ac:dyDescent="0.2">
      <c r="A24" s="112">
        <v>50162</v>
      </c>
      <c r="B24" s="112">
        <v>20211219</v>
      </c>
      <c r="C24" s="112">
        <v>27931.526300000001</v>
      </c>
      <c r="D24" s="112">
        <v>716.53026</v>
      </c>
      <c r="E24" s="112">
        <v>5531.7898470999999</v>
      </c>
      <c r="F24" s="112">
        <v>6.4518259000000002</v>
      </c>
      <c r="G24" s="112">
        <v>100</v>
      </c>
      <c r="H24" s="112">
        <v>0.58955109999999999</v>
      </c>
      <c r="I24" s="112">
        <v>38.981604099999998</v>
      </c>
      <c r="J24" s="112">
        <v>0.50722590000000001</v>
      </c>
      <c r="K24" s="112">
        <v>0.55049320000000002</v>
      </c>
      <c r="L24" s="112">
        <v>93.418401200000005</v>
      </c>
      <c r="M24" s="112">
        <v>5.3307127000000003</v>
      </c>
      <c r="N24" s="112">
        <v>0.13490849999999999</v>
      </c>
      <c r="O24" s="112">
        <v>7.6407000000000003E-3</v>
      </c>
      <c r="P24" s="112">
        <v>8.0450000000000001E-3</v>
      </c>
      <c r="Q24" s="112">
        <v>0</v>
      </c>
      <c r="R24" s="112">
        <v>1.3196E-3</v>
      </c>
      <c r="S24" s="112">
        <v>0</v>
      </c>
      <c r="T24" s="112">
        <v>0</v>
      </c>
      <c r="U24" s="112">
        <v>0</v>
      </c>
      <c r="V24" s="112">
        <v>0.04</v>
      </c>
      <c r="W24" s="112" t="s">
        <v>166</v>
      </c>
    </row>
    <row r="25" spans="1:23" s="112" customFormat="1" x14ac:dyDescent="0.2">
      <c r="A25" s="112">
        <v>50162</v>
      </c>
      <c r="B25" s="112">
        <v>20211220</v>
      </c>
      <c r="C25" s="112">
        <v>25148.4483</v>
      </c>
      <c r="D25" s="112">
        <v>644.60733000000005</v>
      </c>
      <c r="E25" s="112">
        <v>5368.6618925000002</v>
      </c>
      <c r="F25" s="112">
        <v>7.0415568999999998</v>
      </c>
      <c r="G25" s="112">
        <v>100</v>
      </c>
      <c r="H25" s="112">
        <v>0.58919449999999995</v>
      </c>
      <c r="I25" s="112">
        <v>39.013749300000001</v>
      </c>
      <c r="J25" s="112">
        <v>0.48768</v>
      </c>
      <c r="K25" s="112">
        <v>0.50694519999999998</v>
      </c>
      <c r="L25" s="112">
        <v>93.473023299999994</v>
      </c>
      <c r="M25" s="112">
        <v>5.3215842000000002</v>
      </c>
      <c r="N25" s="112">
        <v>0.1482502</v>
      </c>
      <c r="O25" s="112">
        <v>9.1902000000000008E-3</v>
      </c>
      <c r="P25" s="112">
        <v>9.3579000000000006E-3</v>
      </c>
      <c r="Q25" s="112">
        <v>0</v>
      </c>
      <c r="R25" s="112">
        <v>2.0487999999999999E-3</v>
      </c>
      <c r="S25" s="112">
        <v>8.0869999999999998E-4</v>
      </c>
      <c r="T25" s="112">
        <v>0</v>
      </c>
      <c r="U25" s="112">
        <v>0</v>
      </c>
      <c r="V25" s="112">
        <v>0.04</v>
      </c>
      <c r="W25" s="112" t="s">
        <v>166</v>
      </c>
    </row>
    <row r="26" spans="1:23" s="112" customFormat="1" x14ac:dyDescent="0.2">
      <c r="A26" s="112">
        <v>50162</v>
      </c>
      <c r="B26" s="112">
        <v>20211221</v>
      </c>
      <c r="C26" s="112">
        <v>25230.641500000002</v>
      </c>
      <c r="D26" s="112">
        <v>646.32093999999995</v>
      </c>
      <c r="E26" s="112">
        <v>5380.0986602000003</v>
      </c>
      <c r="F26" s="112">
        <v>6.8297758000000002</v>
      </c>
      <c r="G26" s="112">
        <v>100</v>
      </c>
      <c r="H26" s="112">
        <v>0.58930439999999995</v>
      </c>
      <c r="I26" s="112">
        <v>39.038787300000003</v>
      </c>
      <c r="J26" s="112">
        <v>0.48379759999999999</v>
      </c>
      <c r="K26" s="112">
        <v>0.48970259999999999</v>
      </c>
      <c r="L26" s="112">
        <v>93.447880299999994</v>
      </c>
      <c r="M26" s="112">
        <v>5.3571790000000004</v>
      </c>
      <c r="N26" s="112">
        <v>0.15721280000000001</v>
      </c>
      <c r="O26" s="112">
        <v>9.9947000000000005E-3</v>
      </c>
      <c r="P26" s="112">
        <v>1.0071999999999999E-2</v>
      </c>
      <c r="Q26" s="112">
        <v>5.4700000000000001E-5</v>
      </c>
      <c r="R26" s="112">
        <v>2.4453000000000001E-3</v>
      </c>
      <c r="S26" s="112">
        <v>1.1873999999999999E-3</v>
      </c>
      <c r="T26" s="112">
        <v>2.6999999999999999E-5</v>
      </c>
      <c r="U26" s="112">
        <v>0</v>
      </c>
      <c r="V26" s="112">
        <v>0.04</v>
      </c>
      <c r="W26" s="112" t="s">
        <v>166</v>
      </c>
    </row>
    <row r="27" spans="1:23" s="112" customFormat="1" x14ac:dyDescent="0.2">
      <c r="A27" s="112">
        <v>50162</v>
      </c>
      <c r="B27" s="112">
        <v>20211222</v>
      </c>
      <c r="C27" s="112">
        <v>26596.186099999999</v>
      </c>
      <c r="D27" s="112">
        <v>679.11479999999995</v>
      </c>
      <c r="E27" s="112">
        <v>5481.5100536999998</v>
      </c>
      <c r="F27" s="112">
        <v>6.5875370000000002</v>
      </c>
      <c r="G27" s="112">
        <v>100</v>
      </c>
      <c r="H27" s="112">
        <v>0.58996720000000002</v>
      </c>
      <c r="I27" s="112">
        <v>39.1635548</v>
      </c>
      <c r="J27" s="112">
        <v>0.4622829</v>
      </c>
      <c r="K27" s="112">
        <v>0.41241270000000002</v>
      </c>
      <c r="L27" s="112">
        <v>93.324017600000005</v>
      </c>
      <c r="M27" s="112">
        <v>5.5188123999999998</v>
      </c>
      <c r="N27" s="112">
        <v>0.2014686</v>
      </c>
      <c r="O27" s="112">
        <v>1.62028E-2</v>
      </c>
      <c r="P27" s="112">
        <v>1.5480600000000001E-2</v>
      </c>
      <c r="Q27" s="112">
        <v>1.6875E-3</v>
      </c>
      <c r="R27" s="112">
        <v>4.2509999999999996E-3</v>
      </c>
      <c r="S27" s="112">
        <v>1.5384999999999999E-3</v>
      </c>
      <c r="T27" s="112">
        <v>1.3669999999999999E-3</v>
      </c>
      <c r="U27" s="112">
        <v>0</v>
      </c>
      <c r="V27" s="112">
        <v>0.04</v>
      </c>
      <c r="W27" s="112" t="s">
        <v>166</v>
      </c>
    </row>
    <row r="28" spans="1:23" s="112" customFormat="1" x14ac:dyDescent="0.2">
      <c r="A28" s="112">
        <v>50162</v>
      </c>
      <c r="B28" s="112">
        <v>20211223</v>
      </c>
      <c r="C28" s="112">
        <v>28708.9005</v>
      </c>
      <c r="D28" s="112">
        <v>732.11156000000005</v>
      </c>
      <c r="E28" s="112">
        <v>5627.5580943000004</v>
      </c>
      <c r="F28" s="112">
        <v>6.6821875999999998</v>
      </c>
      <c r="G28" s="112">
        <v>100</v>
      </c>
      <c r="H28" s="112">
        <v>0.59025030000000001</v>
      </c>
      <c r="I28" s="112">
        <v>39.214045400000003</v>
      </c>
      <c r="J28" s="112">
        <v>0.4419939</v>
      </c>
      <c r="K28" s="112">
        <v>0.38971359999999999</v>
      </c>
      <c r="L28" s="112">
        <v>93.268661600000001</v>
      </c>
      <c r="M28" s="112">
        <v>5.6036827000000002</v>
      </c>
      <c r="N28" s="112">
        <v>0.2099374</v>
      </c>
      <c r="O28" s="112">
        <v>1.79864E-2</v>
      </c>
      <c r="P28" s="112">
        <v>1.6931999999999999E-2</v>
      </c>
      <c r="Q28" s="112">
        <v>2.6521000000000001E-3</v>
      </c>
      <c r="R28" s="112">
        <v>4.5925999999999996E-3</v>
      </c>
      <c r="S28" s="112">
        <v>1.5384999999999999E-3</v>
      </c>
      <c r="T28" s="112">
        <v>1.5384999999999999E-3</v>
      </c>
      <c r="U28" s="112">
        <v>0</v>
      </c>
      <c r="V28" s="112">
        <v>0.04</v>
      </c>
      <c r="W28" s="112" t="s">
        <v>166</v>
      </c>
    </row>
    <row r="29" spans="1:23" s="112" customFormat="1" x14ac:dyDescent="0.2">
      <c r="A29" s="112">
        <v>50162</v>
      </c>
      <c r="B29" s="112">
        <v>20211224</v>
      </c>
      <c r="C29" s="112">
        <v>25202.746500000001</v>
      </c>
      <c r="D29" s="112">
        <v>643.64158999999995</v>
      </c>
      <c r="E29" s="112">
        <v>5730.0900969000004</v>
      </c>
      <c r="F29" s="112">
        <v>6.5661297999999997</v>
      </c>
      <c r="G29" s="112">
        <v>100</v>
      </c>
      <c r="H29" s="112">
        <v>0.58990830000000005</v>
      </c>
      <c r="I29" s="112">
        <v>39.156244600000001</v>
      </c>
      <c r="J29" s="112">
        <v>0.45187769999999999</v>
      </c>
      <c r="K29" s="112">
        <v>0.42342069999999998</v>
      </c>
      <c r="L29" s="112">
        <v>93.346944899999997</v>
      </c>
      <c r="M29" s="112">
        <v>5.4995450000000003</v>
      </c>
      <c r="N29" s="112">
        <v>0.19780529999999999</v>
      </c>
      <c r="O29" s="112">
        <v>1.6091299999999999E-2</v>
      </c>
      <c r="P29" s="112">
        <v>1.47198E-2</v>
      </c>
      <c r="Q29" s="112">
        <v>2.0961999999999999E-3</v>
      </c>
      <c r="R29" s="112">
        <v>3.8814000000000001E-3</v>
      </c>
      <c r="S29" s="112">
        <v>1.5384999999999999E-3</v>
      </c>
      <c r="T29" s="112">
        <v>1.5384999999999999E-3</v>
      </c>
      <c r="U29" s="112">
        <v>0</v>
      </c>
      <c r="V29" s="112">
        <v>0.04</v>
      </c>
      <c r="W29" s="112" t="s">
        <v>166</v>
      </c>
    </row>
    <row r="30" spans="1:23" s="112" customFormat="1" x14ac:dyDescent="0.2">
      <c r="A30" s="112">
        <v>50162</v>
      </c>
      <c r="B30" s="112">
        <v>20211225</v>
      </c>
      <c r="C30" s="112">
        <v>22380.095600000001</v>
      </c>
      <c r="D30" s="112">
        <v>571.99369999999999</v>
      </c>
      <c r="E30" s="112">
        <v>5796.8329448000004</v>
      </c>
      <c r="F30" s="112">
        <v>6.6098948999999996</v>
      </c>
      <c r="G30" s="112">
        <v>100</v>
      </c>
      <c r="H30" s="112">
        <v>0.58944319999999994</v>
      </c>
      <c r="I30" s="112">
        <v>39.1263024</v>
      </c>
      <c r="J30" s="112">
        <v>0.44731399999999999</v>
      </c>
      <c r="K30" s="112">
        <v>0.42918149999999999</v>
      </c>
      <c r="L30" s="112">
        <v>93.461925199999996</v>
      </c>
      <c r="M30" s="112">
        <v>5.3719469999999996</v>
      </c>
      <c r="N30" s="112">
        <v>0.20724590000000001</v>
      </c>
      <c r="O30" s="112">
        <v>1.6983499999999999E-2</v>
      </c>
      <c r="P30" s="112">
        <v>1.55561E-2</v>
      </c>
      <c r="Q30" s="112">
        <v>2.274E-3</v>
      </c>
      <c r="R30" s="112">
        <v>4.4949999999999999E-3</v>
      </c>
      <c r="S30" s="112">
        <v>1.5384999999999999E-3</v>
      </c>
      <c r="T30" s="112">
        <v>1.5384999999999999E-3</v>
      </c>
      <c r="U30" s="112">
        <v>0</v>
      </c>
      <c r="V30" s="112">
        <v>0.04</v>
      </c>
      <c r="W30" s="112" t="s">
        <v>166</v>
      </c>
    </row>
    <row r="31" spans="1:23" s="114" customFormat="1" x14ac:dyDescent="0.2">
      <c r="A31" s="114">
        <v>50162</v>
      </c>
      <c r="B31" s="114">
        <v>20211226</v>
      </c>
      <c r="C31" s="114">
        <v>24747.562900000001</v>
      </c>
      <c r="D31" s="114">
        <v>632.54597000000001</v>
      </c>
      <c r="E31" s="114">
        <v>5741.0928463</v>
      </c>
      <c r="F31" s="114">
        <v>6.5776627000000003</v>
      </c>
      <c r="G31" s="114">
        <v>100</v>
      </c>
      <c r="H31" s="114">
        <v>0.58953109999999997</v>
      </c>
      <c r="I31" s="114">
        <v>39.1237426</v>
      </c>
      <c r="J31" s="114">
        <v>0.44412580000000002</v>
      </c>
      <c r="K31" s="114">
        <v>0.4392568</v>
      </c>
      <c r="L31" s="114">
        <v>93.4810619</v>
      </c>
      <c r="M31" s="114">
        <v>5.3230433000000001</v>
      </c>
      <c r="N31" s="114">
        <v>0.22624050000000001</v>
      </c>
      <c r="O31" s="114">
        <v>1.8354700000000002E-2</v>
      </c>
      <c r="P31" s="114">
        <v>1.7274999999999999E-2</v>
      </c>
      <c r="Q31" s="114">
        <v>2.3181E-3</v>
      </c>
      <c r="R31" s="114">
        <v>4.3892999999999996E-3</v>
      </c>
      <c r="S31" s="114">
        <v>1.5384999999999999E-3</v>
      </c>
      <c r="T31" s="114">
        <v>1.5384999999999999E-3</v>
      </c>
      <c r="U31" s="114">
        <v>0</v>
      </c>
      <c r="V31" s="114">
        <v>0.04</v>
      </c>
      <c r="W31" s="114" t="s">
        <v>166</v>
      </c>
    </row>
    <row r="32" spans="1:23" s="114" customFormat="1" x14ac:dyDescent="0.2">
      <c r="A32" s="114">
        <v>50162</v>
      </c>
      <c r="B32" s="114">
        <v>20211227</v>
      </c>
      <c r="C32" s="114">
        <v>28050.319</v>
      </c>
      <c r="D32" s="114">
        <v>718.18347000000006</v>
      </c>
      <c r="E32" s="114">
        <v>5668.4007164000004</v>
      </c>
      <c r="F32" s="114">
        <v>6.3679671999999998</v>
      </c>
      <c r="G32" s="114">
        <v>100</v>
      </c>
      <c r="H32" s="114">
        <v>0.58924549999999998</v>
      </c>
      <c r="I32" s="114">
        <v>39.0569913</v>
      </c>
      <c r="J32" s="114">
        <v>0.46090490000000001</v>
      </c>
      <c r="K32" s="114">
        <v>0.48153800000000002</v>
      </c>
      <c r="L32" s="114">
        <v>93.515731099999996</v>
      </c>
      <c r="M32" s="114">
        <v>5.2761927000000002</v>
      </c>
      <c r="N32" s="114">
        <v>0.19111839999999999</v>
      </c>
      <c r="O32" s="114">
        <v>1.36226E-2</v>
      </c>
      <c r="P32" s="114">
        <v>1.31071E-2</v>
      </c>
      <c r="Q32" s="114">
        <v>1.2366E-3</v>
      </c>
      <c r="R32" s="114">
        <v>3.2312E-3</v>
      </c>
      <c r="S32" s="114">
        <v>1.5384999999999999E-3</v>
      </c>
      <c r="T32" s="114">
        <v>1.5384999999999999E-3</v>
      </c>
      <c r="U32" s="114">
        <v>0</v>
      </c>
      <c r="V32" s="114">
        <v>0.04</v>
      </c>
      <c r="W32" s="114" t="s">
        <v>166</v>
      </c>
    </row>
    <row r="33" spans="1:23" s="114" customFormat="1" x14ac:dyDescent="0.2">
      <c r="A33" s="114">
        <v>50162</v>
      </c>
      <c r="B33" s="114">
        <v>20211228</v>
      </c>
      <c r="C33" s="114">
        <v>24762.2559</v>
      </c>
      <c r="D33" s="114">
        <v>636.10329999999999</v>
      </c>
      <c r="E33" s="114">
        <v>5797.6068047999997</v>
      </c>
      <c r="F33" s="114">
        <v>6.7111105000000002</v>
      </c>
      <c r="G33" s="114">
        <v>100</v>
      </c>
      <c r="H33" s="114">
        <v>0.58793220000000002</v>
      </c>
      <c r="I33" s="114">
        <v>38.9273606</v>
      </c>
      <c r="J33" s="114">
        <v>0.49248530000000001</v>
      </c>
      <c r="K33" s="114">
        <v>0.51693909999999998</v>
      </c>
      <c r="L33" s="114">
        <v>93.764526200000006</v>
      </c>
      <c r="M33" s="114">
        <v>5.0001319999999998</v>
      </c>
      <c r="N33" s="114">
        <v>0.16024350000000001</v>
      </c>
      <c r="O33" s="114">
        <v>1.0777200000000001E-2</v>
      </c>
      <c r="P33" s="114">
        <v>1.03315E-2</v>
      </c>
      <c r="Q33" s="114">
        <v>1.4550000000000001E-4</v>
      </c>
      <c r="R33" s="114">
        <v>2.516E-3</v>
      </c>
      <c r="S33" s="114">
        <v>1.5384999999999999E-3</v>
      </c>
      <c r="T33" s="114">
        <v>1.3056999999999999E-3</v>
      </c>
      <c r="U33" s="114">
        <v>0</v>
      </c>
      <c r="V33" s="114">
        <v>0.04</v>
      </c>
      <c r="W33" s="114" t="s">
        <v>166</v>
      </c>
    </row>
    <row r="34" spans="1:23" s="94" customFormat="1" x14ac:dyDescent="0.2"/>
    <row r="35" spans="1:23" s="94" customFormat="1" x14ac:dyDescent="0.2"/>
    <row r="36" spans="1:23" x14ac:dyDescent="0.2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</row>
    <row r="37" spans="1:23" x14ac:dyDescent="0.2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</row>
  </sheetData>
  <phoneticPr fontId="3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1758-BB5B-4ED4-B233-021CEE6876EA}">
  <sheetPr>
    <pageSetUpPr fitToPage="1"/>
  </sheetPr>
  <dimension ref="A1:AC38"/>
  <sheetViews>
    <sheetView tabSelected="1" view="pageBreakPreview" zoomScale="130" zoomScaleNormal="130" zoomScaleSheetLayoutView="130" workbookViewId="0">
      <selection activeCell="AF25" sqref="AF25"/>
    </sheetView>
  </sheetViews>
  <sheetFormatPr defaultColWidth="8.85546875" defaultRowHeight="12.75" x14ac:dyDescent="0.2"/>
  <cols>
    <col min="1" max="1" width="11.28515625" style="2" customWidth="1"/>
    <col min="2" max="2" width="15.7109375" style="2" customWidth="1"/>
    <col min="3" max="3" width="8.28515625" style="2" customWidth="1"/>
    <col min="4" max="12" width="7.5703125" style="2" customWidth="1"/>
    <col min="13" max="13" width="12.7109375" style="2" customWidth="1"/>
    <col min="14" max="14" width="12.42578125" style="2" bestFit="1" customWidth="1"/>
    <col min="15" max="20" width="7.5703125" style="2" customWidth="1"/>
    <col min="21" max="21" width="10.7109375" style="2" bestFit="1" customWidth="1"/>
    <col min="22" max="22" width="9.7109375" style="2" bestFit="1" customWidth="1"/>
    <col min="23" max="23" width="10.5703125" style="2" bestFit="1" customWidth="1"/>
    <col min="24" max="24" width="8.140625" style="2" bestFit="1" customWidth="1"/>
    <col min="25" max="25" width="6.85546875" style="2" bestFit="1" customWidth="1"/>
    <col min="26" max="26" width="7.85546875" style="2" bestFit="1" customWidth="1"/>
    <col min="27" max="27" width="8" style="2" customWidth="1"/>
    <col min="28" max="28" width="8.42578125" style="2" customWidth="1"/>
    <col min="29" max="29" width="11.5703125" style="2" bestFit="1" customWidth="1"/>
    <col min="30" max="16384" width="8.85546875" style="2"/>
  </cols>
  <sheetData>
    <row r="1" spans="1:29" x14ac:dyDescent="0.2">
      <c r="A1" s="2" t="s">
        <v>145</v>
      </c>
      <c r="B1" s="2" t="s">
        <v>146</v>
      </c>
      <c r="C1" s="2" t="s">
        <v>147</v>
      </c>
      <c r="D1" s="2" t="s">
        <v>7</v>
      </c>
      <c r="E1" s="2" t="s">
        <v>5</v>
      </c>
      <c r="F1" s="2" t="s">
        <v>8</v>
      </c>
      <c r="G1" s="2" t="s">
        <v>154</v>
      </c>
      <c r="H1" s="2" t="s">
        <v>9</v>
      </c>
      <c r="I1" s="2" t="s">
        <v>10</v>
      </c>
      <c r="J1" s="2" t="s">
        <v>155</v>
      </c>
      <c r="K1" s="2" t="s">
        <v>107</v>
      </c>
      <c r="L1" s="2" t="s">
        <v>156</v>
      </c>
      <c r="M1" s="2" t="s">
        <v>157</v>
      </c>
      <c r="N1" s="2" t="s">
        <v>109</v>
      </c>
      <c r="O1" s="2" t="s">
        <v>143</v>
      </c>
      <c r="P1" s="2" t="s">
        <v>158</v>
      </c>
      <c r="Q1" s="2" t="s">
        <v>159</v>
      </c>
      <c r="R1" s="2" t="s">
        <v>160</v>
      </c>
      <c r="S1" s="2" t="s">
        <v>161</v>
      </c>
      <c r="T1" s="88" t="s">
        <v>6</v>
      </c>
      <c r="U1" s="88" t="s">
        <v>148</v>
      </c>
      <c r="V1" s="2" t="s">
        <v>4</v>
      </c>
      <c r="W1" s="88" t="s">
        <v>3</v>
      </c>
      <c r="X1" s="2" t="s">
        <v>149</v>
      </c>
      <c r="Y1" s="2" t="s">
        <v>150</v>
      </c>
      <c r="Z1" s="2" t="s">
        <v>151</v>
      </c>
      <c r="AA1" s="2" t="s">
        <v>152</v>
      </c>
      <c r="AB1" s="2" t="s">
        <v>153</v>
      </c>
      <c r="AC1" s="2" t="s">
        <v>11</v>
      </c>
    </row>
    <row r="2" spans="1:29" s="95" customFormat="1" x14ac:dyDescent="0.2">
      <c r="A2" s="95" t="s">
        <v>165</v>
      </c>
      <c r="B2" s="83">
        <v>44531</v>
      </c>
      <c r="C2" s="95">
        <v>1580</v>
      </c>
      <c r="D2" s="95">
        <v>0.39830384000000002</v>
      </c>
      <c r="E2" s="95">
        <v>0.36104556999999998</v>
      </c>
      <c r="F2" s="95">
        <v>93.588386999999997</v>
      </c>
      <c r="G2" s="95">
        <v>0</v>
      </c>
      <c r="H2" s="95">
        <v>5.3938704</v>
      </c>
      <c r="I2" s="95">
        <v>0.21147466000000001</v>
      </c>
      <c r="J2" s="95">
        <v>1.7698346E-2</v>
      </c>
      <c r="K2" s="95">
        <v>1.7377325999999998E-2</v>
      </c>
      <c r="L2" s="95">
        <v>3.1453082999999998E-6</v>
      </c>
      <c r="M2" s="95">
        <v>4.5541128999999998E-3</v>
      </c>
      <c r="N2" s="95">
        <v>2.7171685E-3</v>
      </c>
      <c r="O2" s="95">
        <v>4.5470716E-3</v>
      </c>
      <c r="P2" s="95">
        <v>4.5470716E-3</v>
      </c>
      <c r="Q2" s="95">
        <v>0</v>
      </c>
      <c r="R2" s="95">
        <v>0</v>
      </c>
      <c r="S2" s="95">
        <v>0</v>
      </c>
      <c r="T2" s="89">
        <v>0</v>
      </c>
      <c r="U2" s="89">
        <v>1047.6692</v>
      </c>
      <c r="V2" s="95">
        <v>0.58906734000000005</v>
      </c>
      <c r="W2" s="89">
        <v>1034.1579999999999</v>
      </c>
      <c r="X2" s="95">
        <v>0.99777084999999999</v>
      </c>
      <c r="Y2" s="95">
        <v>1371.2437</v>
      </c>
      <c r="Z2" s="95">
        <v>4.5078512000000001E-2</v>
      </c>
      <c r="AA2" s="95">
        <v>1052.4395999999999</v>
      </c>
      <c r="AB2" s="95">
        <v>17.522701000000001</v>
      </c>
      <c r="AC2" s="95">
        <v>100.04488000000001</v>
      </c>
    </row>
    <row r="3" spans="1:29" s="96" customFormat="1" x14ac:dyDescent="0.2">
      <c r="A3" s="96" t="s">
        <v>165</v>
      </c>
      <c r="B3" s="83">
        <v>44532</v>
      </c>
      <c r="C3" s="96">
        <v>1581</v>
      </c>
      <c r="D3" s="96">
        <v>0.41653713999999997</v>
      </c>
      <c r="E3" s="96">
        <v>0.41907701000000003</v>
      </c>
      <c r="F3" s="96">
        <v>93.553237999999993</v>
      </c>
      <c r="G3" s="96">
        <v>0</v>
      </c>
      <c r="H3" s="96">
        <v>5.3804797999999998</v>
      </c>
      <c r="I3" s="96">
        <v>0.19032109</v>
      </c>
      <c r="J3" s="96">
        <v>1.5120157E-2</v>
      </c>
      <c r="K3" s="96">
        <v>1.4833000000000001E-2</v>
      </c>
      <c r="L3" s="96">
        <v>0</v>
      </c>
      <c r="M3" s="96">
        <v>3.948539E-3</v>
      </c>
      <c r="N3" s="96">
        <v>2.3619704999999999E-3</v>
      </c>
      <c r="O3" s="96">
        <v>4.1178198999999999E-3</v>
      </c>
      <c r="P3" s="96">
        <v>4.1178198999999999E-3</v>
      </c>
      <c r="Q3" s="96">
        <v>0</v>
      </c>
      <c r="R3" s="96">
        <v>0</v>
      </c>
      <c r="S3" s="96">
        <v>0</v>
      </c>
      <c r="T3" s="89">
        <v>0</v>
      </c>
      <c r="U3" s="89">
        <v>1046.3181999999999</v>
      </c>
      <c r="V3" s="96">
        <v>0.58932876999999995</v>
      </c>
      <c r="W3" s="89">
        <v>1032.8225</v>
      </c>
      <c r="X3" s="96">
        <v>0.99777221999999999</v>
      </c>
      <c r="Y3" s="96">
        <v>1369.1692</v>
      </c>
      <c r="Z3" s="96">
        <v>4.5098539E-2</v>
      </c>
      <c r="AA3" s="96">
        <v>1051.0804000000001</v>
      </c>
      <c r="AB3" s="96">
        <v>17.516999999999999</v>
      </c>
      <c r="AC3" s="96">
        <v>99.471001000000001</v>
      </c>
    </row>
    <row r="4" spans="1:29" s="97" customFormat="1" x14ac:dyDescent="0.2">
      <c r="A4" s="97" t="s">
        <v>165</v>
      </c>
      <c r="B4" s="83">
        <v>44533</v>
      </c>
      <c r="C4" s="97">
        <v>1582</v>
      </c>
      <c r="D4" s="97">
        <v>0.42337844000000002</v>
      </c>
      <c r="E4" s="97">
        <v>0.45444583999999999</v>
      </c>
      <c r="F4" s="97">
        <v>93.492744000000002</v>
      </c>
      <c r="G4" s="97">
        <v>0</v>
      </c>
      <c r="H4" s="97">
        <v>5.4048246999999998</v>
      </c>
      <c r="I4" s="97">
        <v>0.18610404</v>
      </c>
      <c r="J4" s="97">
        <v>1.4758242E-2</v>
      </c>
      <c r="K4" s="97">
        <v>1.4167556E-2</v>
      </c>
      <c r="L4" s="97">
        <v>0</v>
      </c>
      <c r="M4" s="97">
        <v>3.7629249999999999E-3</v>
      </c>
      <c r="N4" s="97">
        <v>2.200956E-3</v>
      </c>
      <c r="O4" s="97">
        <v>3.6167763E-3</v>
      </c>
      <c r="P4" s="97">
        <v>3.6167763E-3</v>
      </c>
      <c r="Q4" s="97">
        <v>0</v>
      </c>
      <c r="R4" s="97">
        <v>0</v>
      </c>
      <c r="S4" s="97">
        <v>0</v>
      </c>
      <c r="T4" s="89">
        <v>0</v>
      </c>
      <c r="U4" s="89">
        <v>1045.9612999999999</v>
      </c>
      <c r="V4" s="97">
        <v>0.58974338000000004</v>
      </c>
      <c r="W4" s="89">
        <v>1032.4709</v>
      </c>
      <c r="X4" s="97">
        <v>0.99777198</v>
      </c>
      <c r="Y4" s="97">
        <v>1368.2216000000001</v>
      </c>
      <c r="Z4" s="97">
        <v>4.5130244999999999E-2</v>
      </c>
      <c r="AA4" s="97">
        <v>1050.722</v>
      </c>
      <c r="AB4" s="97">
        <v>17.518243999999999</v>
      </c>
      <c r="AC4" s="97">
        <v>100.11117</v>
      </c>
    </row>
    <row r="5" spans="1:29" s="97" customFormat="1" x14ac:dyDescent="0.2">
      <c r="A5" s="97" t="s">
        <v>165</v>
      </c>
      <c r="B5" s="83">
        <v>44534.000011574077</v>
      </c>
      <c r="C5" s="97">
        <v>1583</v>
      </c>
      <c r="D5" s="97">
        <v>0.41070097999999999</v>
      </c>
      <c r="E5" s="97">
        <v>0.41977397</v>
      </c>
      <c r="F5" s="97">
        <v>93.447754000000003</v>
      </c>
      <c r="G5" s="97">
        <v>0</v>
      </c>
      <c r="H5" s="97">
        <v>5.4791841999999997</v>
      </c>
      <c r="I5" s="97">
        <v>0.19966739</v>
      </c>
      <c r="J5" s="97">
        <v>1.6715579000000001E-2</v>
      </c>
      <c r="K5" s="97">
        <v>1.5869627000000001E-2</v>
      </c>
      <c r="L5" s="97">
        <v>0</v>
      </c>
      <c r="M5" s="97">
        <v>4.1886451999999996E-3</v>
      </c>
      <c r="N5" s="97">
        <v>2.3564145E-3</v>
      </c>
      <c r="O5" s="97">
        <v>3.7596071999999999E-3</v>
      </c>
      <c r="P5" s="97">
        <v>3.7596071999999999E-3</v>
      </c>
      <c r="Q5" s="97">
        <v>0</v>
      </c>
      <c r="R5" s="97">
        <v>0</v>
      </c>
      <c r="S5" s="97">
        <v>0</v>
      </c>
      <c r="T5" s="89">
        <v>0</v>
      </c>
      <c r="U5" s="89">
        <v>1047.3135</v>
      </c>
      <c r="V5" s="97">
        <v>0.58991842999999999</v>
      </c>
      <c r="W5" s="89">
        <v>1033.8113000000001</v>
      </c>
      <c r="X5" s="97">
        <v>0.99776690999999995</v>
      </c>
      <c r="Y5" s="97">
        <v>1369.7936</v>
      </c>
      <c r="Z5" s="97">
        <v>4.5143682999999997E-2</v>
      </c>
      <c r="AA5" s="97">
        <v>1052.0858000000001</v>
      </c>
      <c r="AB5" s="97">
        <v>17.528496000000001</v>
      </c>
      <c r="AC5" s="97">
        <v>100.36741000000001</v>
      </c>
    </row>
    <row r="6" spans="1:29" s="97" customFormat="1" x14ac:dyDescent="0.2">
      <c r="A6" s="97" t="s">
        <v>165</v>
      </c>
      <c r="B6" s="83">
        <v>44535</v>
      </c>
      <c r="C6" s="97">
        <v>1584</v>
      </c>
      <c r="D6" s="97">
        <v>0.43078085999999999</v>
      </c>
      <c r="E6" s="97">
        <v>0.42020415999999999</v>
      </c>
      <c r="F6" s="97">
        <v>93.15728</v>
      </c>
      <c r="G6" s="97">
        <v>0</v>
      </c>
      <c r="H6" s="97">
        <v>5.7476415999999997</v>
      </c>
      <c r="I6" s="97">
        <v>0.20362433999999999</v>
      </c>
      <c r="J6" s="97">
        <v>1.5964219000000002E-2</v>
      </c>
      <c r="K6" s="97">
        <v>1.4991575E-2</v>
      </c>
      <c r="L6" s="97">
        <v>0</v>
      </c>
      <c r="M6" s="97">
        <v>3.8259219999999998E-3</v>
      </c>
      <c r="N6" s="97">
        <v>2.2863336E-3</v>
      </c>
      <c r="O6" s="97">
        <v>3.4197676E-3</v>
      </c>
      <c r="P6" s="97">
        <v>3.4197676E-3</v>
      </c>
      <c r="Q6" s="97">
        <v>0</v>
      </c>
      <c r="R6" s="97">
        <v>0</v>
      </c>
      <c r="S6" s="97">
        <v>0</v>
      </c>
      <c r="T6" s="89">
        <v>0</v>
      </c>
      <c r="U6" s="89">
        <v>1049.1432</v>
      </c>
      <c r="V6" s="97">
        <v>0.59131365999999996</v>
      </c>
      <c r="W6" s="89">
        <v>1035.6292000000001</v>
      </c>
      <c r="X6" s="97">
        <v>0.99775617999999999</v>
      </c>
      <c r="Y6" s="97">
        <v>1370.5836999999999</v>
      </c>
      <c r="Z6" s="97">
        <v>4.5250411999999997E-2</v>
      </c>
      <c r="AA6" s="97">
        <v>1053.9362000000001</v>
      </c>
      <c r="AB6" s="97">
        <v>17.553844000000002</v>
      </c>
      <c r="AC6" s="97">
        <v>100.51922999999999</v>
      </c>
    </row>
    <row r="7" spans="1:29" s="98" customFormat="1" x14ac:dyDescent="0.2">
      <c r="A7" s="98" t="s">
        <v>165</v>
      </c>
      <c r="B7" s="83">
        <v>44536.000023148146</v>
      </c>
      <c r="C7" s="98">
        <v>1585</v>
      </c>
      <c r="D7" s="98">
        <v>0.44735881999999999</v>
      </c>
      <c r="E7" s="98">
        <v>0.43672921999999997</v>
      </c>
      <c r="F7" s="98">
        <v>93.302879000000004</v>
      </c>
      <c r="G7" s="98">
        <v>0</v>
      </c>
      <c r="H7" s="98">
        <v>5.5878253000000004</v>
      </c>
      <c r="I7" s="98">
        <v>0.19102077000000001</v>
      </c>
      <c r="J7" s="98">
        <v>1.3872636000000001E-2</v>
      </c>
      <c r="K7" s="98">
        <v>1.2535134999999999E-2</v>
      </c>
      <c r="L7" s="98">
        <v>0</v>
      </c>
      <c r="M7" s="98">
        <v>3.1689557E-3</v>
      </c>
      <c r="N7" s="98">
        <v>1.9138968000000001E-3</v>
      </c>
      <c r="O7" s="98">
        <v>2.6902431000000002E-3</v>
      </c>
      <c r="P7" s="98">
        <v>2.6902431000000002E-3</v>
      </c>
      <c r="Q7" s="98">
        <v>0</v>
      </c>
      <c r="R7" s="98">
        <v>0</v>
      </c>
      <c r="S7" s="98">
        <v>0</v>
      </c>
      <c r="T7" s="89">
        <v>0</v>
      </c>
      <c r="U7" s="89">
        <v>1047.2448999999999</v>
      </c>
      <c r="V7" s="98">
        <v>0.59053480999999997</v>
      </c>
      <c r="W7" s="89">
        <v>1033.7452000000001</v>
      </c>
      <c r="X7" s="98">
        <v>0.99776578000000005</v>
      </c>
      <c r="Y7" s="98">
        <v>1368.9922999999999</v>
      </c>
      <c r="Z7" s="98">
        <v>4.5190845E-2</v>
      </c>
      <c r="AA7" s="98">
        <v>1052.0189</v>
      </c>
      <c r="AB7" s="98">
        <v>17.534624000000001</v>
      </c>
      <c r="AC7" s="98">
        <v>99.442931999999999</v>
      </c>
    </row>
    <row r="8" spans="1:29" s="99" customFormat="1" x14ac:dyDescent="0.2">
      <c r="A8" s="99" t="s">
        <v>165</v>
      </c>
      <c r="B8" s="83">
        <v>44537</v>
      </c>
      <c r="C8" s="99">
        <v>1586</v>
      </c>
      <c r="D8" s="99">
        <v>0.43412834</v>
      </c>
      <c r="E8" s="99">
        <v>0.39831671000000002</v>
      </c>
      <c r="F8" s="99">
        <v>93.420135000000002</v>
      </c>
      <c r="G8" s="99">
        <v>0</v>
      </c>
      <c r="H8" s="99">
        <v>5.5202235999999996</v>
      </c>
      <c r="I8" s="99">
        <v>0.19047515000000001</v>
      </c>
      <c r="J8" s="99">
        <v>1.4871087E-2</v>
      </c>
      <c r="K8" s="99">
        <v>1.3457945000000001E-2</v>
      </c>
      <c r="L8" s="99">
        <v>0</v>
      </c>
      <c r="M8" s="99">
        <v>3.4401543000000001E-3</v>
      </c>
      <c r="N8" s="99">
        <v>2.0639302999999999E-3</v>
      </c>
      <c r="O8" s="99">
        <v>2.9158061E-3</v>
      </c>
      <c r="P8" s="99">
        <v>2.9158061E-3</v>
      </c>
      <c r="Q8" s="99">
        <v>0</v>
      </c>
      <c r="R8" s="99">
        <v>0</v>
      </c>
      <c r="S8" s="99">
        <v>0</v>
      </c>
      <c r="T8" s="89">
        <v>0</v>
      </c>
      <c r="U8" s="89">
        <v>1047.3085000000001</v>
      </c>
      <c r="V8" s="99">
        <v>0.58981477999999998</v>
      </c>
      <c r="W8" s="89">
        <v>1033.8052</v>
      </c>
      <c r="X8" s="99">
        <v>0.99776929999999997</v>
      </c>
      <c r="Y8" s="99">
        <v>1369.9065000000001</v>
      </c>
      <c r="Z8" s="99">
        <v>4.5135706999999997E-2</v>
      </c>
      <c r="AA8" s="99">
        <v>1052.0803000000001</v>
      </c>
      <c r="AB8" s="99">
        <v>17.529050999999999</v>
      </c>
      <c r="AC8" s="99">
        <v>100.11758</v>
      </c>
    </row>
    <row r="9" spans="1:29" s="100" customFormat="1" x14ac:dyDescent="0.2">
      <c r="A9" s="100" t="s">
        <v>165</v>
      </c>
      <c r="B9" s="83">
        <v>44538</v>
      </c>
      <c r="C9" s="100">
        <v>1587</v>
      </c>
      <c r="D9" s="100">
        <v>0.43475088000000001</v>
      </c>
      <c r="E9" s="100">
        <v>0.40935838000000002</v>
      </c>
      <c r="F9" s="100">
        <v>93.345222000000007</v>
      </c>
      <c r="G9" s="100">
        <v>0</v>
      </c>
      <c r="H9" s="100">
        <v>5.5795116</v>
      </c>
      <c r="I9" s="100">
        <v>0.19277685999999999</v>
      </c>
      <c r="J9" s="100">
        <v>1.523677E-2</v>
      </c>
      <c r="K9" s="100">
        <v>1.4230802000000001E-2</v>
      </c>
      <c r="L9" s="100">
        <v>2.7428309000000001E-6</v>
      </c>
      <c r="M9" s="100">
        <v>3.6144344999999999E-3</v>
      </c>
      <c r="N9" s="100">
        <v>2.2060773E-3</v>
      </c>
      <c r="O9" s="100">
        <v>3.0900757000000001E-3</v>
      </c>
      <c r="P9" s="100">
        <v>3.0900757000000001E-3</v>
      </c>
      <c r="Q9" s="100">
        <v>0</v>
      </c>
      <c r="R9" s="100">
        <v>0</v>
      </c>
      <c r="S9" s="100">
        <v>0</v>
      </c>
      <c r="T9" s="89">
        <v>0</v>
      </c>
      <c r="U9" s="89">
        <v>1047.7170000000001</v>
      </c>
      <c r="V9" s="100">
        <v>0.59026336999999995</v>
      </c>
      <c r="W9" s="89">
        <v>1034.2125000000001</v>
      </c>
      <c r="X9" s="100">
        <v>0.99776416999999995</v>
      </c>
      <c r="Y9" s="100">
        <v>1369.9249</v>
      </c>
      <c r="Z9" s="100">
        <v>4.5170043E-2</v>
      </c>
      <c r="AA9" s="100">
        <v>1052.4940999999999</v>
      </c>
      <c r="AB9" s="100">
        <v>17.535437000000002</v>
      </c>
      <c r="AC9" s="100">
        <v>99.900397999999996</v>
      </c>
    </row>
    <row r="10" spans="1:29" s="101" customFormat="1" x14ac:dyDescent="0.2">
      <c r="A10" s="101" t="s">
        <v>165</v>
      </c>
      <c r="B10" s="83">
        <v>44539</v>
      </c>
      <c r="C10" s="101">
        <v>1588</v>
      </c>
      <c r="D10" s="101">
        <v>0.42551645999999999</v>
      </c>
      <c r="E10" s="101">
        <v>0.39710172999999999</v>
      </c>
      <c r="F10" s="101">
        <v>93.310173000000006</v>
      </c>
      <c r="G10" s="101">
        <v>0</v>
      </c>
      <c r="H10" s="101">
        <v>5.6206535999999998</v>
      </c>
      <c r="I10" s="101">
        <v>0.20343934999999999</v>
      </c>
      <c r="J10" s="101">
        <v>1.6493561E-2</v>
      </c>
      <c r="K10" s="101">
        <v>1.6012690999999999E-2</v>
      </c>
      <c r="L10" s="101">
        <v>0</v>
      </c>
      <c r="M10" s="101">
        <v>4.0952586999999999E-3</v>
      </c>
      <c r="N10" s="101">
        <v>2.5854099000000002E-3</v>
      </c>
      <c r="O10" s="101">
        <v>3.9391028999999998E-3</v>
      </c>
      <c r="P10" s="101">
        <v>3.9391028999999998E-3</v>
      </c>
      <c r="Q10" s="101">
        <v>0</v>
      </c>
      <c r="R10" s="101">
        <v>0</v>
      </c>
      <c r="S10" s="101">
        <v>0</v>
      </c>
      <c r="T10" s="89">
        <v>0</v>
      </c>
      <c r="U10" s="89">
        <v>1048.5342000000001</v>
      </c>
      <c r="V10" s="101">
        <v>0.59049313999999997</v>
      </c>
      <c r="W10" s="89">
        <v>1035.0209</v>
      </c>
      <c r="X10" s="101">
        <v>0.99775957999999998</v>
      </c>
      <c r="Y10" s="101">
        <v>1370.73</v>
      </c>
      <c r="Z10" s="101">
        <v>4.5187618999999998E-2</v>
      </c>
      <c r="AA10" s="101">
        <v>1053.318</v>
      </c>
      <c r="AB10" s="101">
        <v>17.54203</v>
      </c>
      <c r="AC10" s="101">
        <v>100.28129</v>
      </c>
    </row>
    <row r="11" spans="1:29" s="102" customFormat="1" x14ac:dyDescent="0.2">
      <c r="A11" s="102" t="s">
        <v>165</v>
      </c>
      <c r="B11" s="83">
        <v>44540</v>
      </c>
      <c r="C11" s="102">
        <v>1589</v>
      </c>
      <c r="D11" s="102">
        <v>0.42801893000000002</v>
      </c>
      <c r="E11" s="102">
        <v>0.42403712999999998</v>
      </c>
      <c r="F11" s="102">
        <v>93.358863999999997</v>
      </c>
      <c r="G11" s="102">
        <v>0</v>
      </c>
      <c r="H11" s="102">
        <v>5.5487905</v>
      </c>
      <c r="I11" s="102">
        <v>0.19800153000000001</v>
      </c>
      <c r="J11" s="102">
        <v>1.5941477999999999E-2</v>
      </c>
      <c r="K11" s="102">
        <v>1.5517692E-2</v>
      </c>
      <c r="L11" s="102">
        <v>0</v>
      </c>
      <c r="M11" s="102">
        <v>4.0413267000000003E-3</v>
      </c>
      <c r="N11" s="102">
        <v>2.539726E-3</v>
      </c>
      <c r="O11" s="102">
        <v>4.2497851000000003E-3</v>
      </c>
      <c r="P11" s="102">
        <v>4.2497851000000003E-3</v>
      </c>
      <c r="Q11" s="102">
        <v>0</v>
      </c>
      <c r="R11" s="102">
        <v>0</v>
      </c>
      <c r="S11" s="102">
        <v>0</v>
      </c>
      <c r="T11" s="89">
        <v>0</v>
      </c>
      <c r="U11" s="89">
        <v>1047.5934999999999</v>
      </c>
      <c r="V11" s="102">
        <v>0.59035110000000002</v>
      </c>
      <c r="W11" s="89">
        <v>1034.0899999999999</v>
      </c>
      <c r="X11" s="102">
        <v>0.99776429</v>
      </c>
      <c r="Y11" s="102">
        <v>1369.6621</v>
      </c>
      <c r="Z11" s="102">
        <v>4.5176755999999998E-2</v>
      </c>
      <c r="AA11" s="102">
        <v>1052.3701000000001</v>
      </c>
      <c r="AB11" s="102">
        <v>17.534123999999998</v>
      </c>
      <c r="AC11" s="102">
        <v>100.18872</v>
      </c>
    </row>
    <row r="12" spans="1:29" s="102" customFormat="1" x14ac:dyDescent="0.2">
      <c r="A12" s="102" t="s">
        <v>165</v>
      </c>
      <c r="B12" s="83">
        <v>44541</v>
      </c>
      <c r="C12" s="102">
        <v>1590</v>
      </c>
      <c r="D12" s="102">
        <v>0.45704851000000002</v>
      </c>
      <c r="E12" s="102">
        <v>0.49944349999999998</v>
      </c>
      <c r="F12" s="102">
        <v>93.346191000000005</v>
      </c>
      <c r="G12" s="102">
        <v>0</v>
      </c>
      <c r="H12" s="102">
        <v>5.4956602999999999</v>
      </c>
      <c r="I12" s="102">
        <v>0.16869234</v>
      </c>
      <c r="J12" s="102">
        <v>1.2717592E-2</v>
      </c>
      <c r="K12" s="102">
        <v>1.1880557E-2</v>
      </c>
      <c r="L12" s="102">
        <v>0</v>
      </c>
      <c r="M12" s="102">
        <v>3.1636860000000002E-3</v>
      </c>
      <c r="N12" s="102">
        <v>1.9771051999999999E-3</v>
      </c>
      <c r="O12" s="102">
        <v>3.2274192000000001E-3</v>
      </c>
      <c r="P12" s="102">
        <v>3.2274192000000001E-3</v>
      </c>
      <c r="Q12" s="102">
        <v>0</v>
      </c>
      <c r="R12" s="102">
        <v>0</v>
      </c>
      <c r="S12" s="102">
        <v>0</v>
      </c>
      <c r="T12" s="89">
        <v>0</v>
      </c>
      <c r="U12" s="89">
        <v>1045.4584</v>
      </c>
      <c r="V12" s="102">
        <v>0.59050267999999995</v>
      </c>
      <c r="W12" s="89">
        <v>1031.9766</v>
      </c>
      <c r="X12" s="102">
        <v>0.99776894000000005</v>
      </c>
      <c r="Y12" s="102">
        <v>1366.6875</v>
      </c>
      <c r="Z12" s="102">
        <v>4.5188375000000003E-2</v>
      </c>
      <c r="AA12" s="102">
        <v>1050.2191</v>
      </c>
      <c r="AB12" s="102">
        <v>17.522478</v>
      </c>
      <c r="AC12" s="102">
        <v>99.274651000000006</v>
      </c>
    </row>
    <row r="13" spans="1:29" s="102" customFormat="1" x14ac:dyDescent="0.2">
      <c r="A13" s="102" t="s">
        <v>165</v>
      </c>
      <c r="B13" s="83">
        <v>44542</v>
      </c>
      <c r="C13" s="102">
        <v>1591</v>
      </c>
      <c r="D13" s="102">
        <v>0.47183104999999997</v>
      </c>
      <c r="E13" s="102">
        <v>0.55823117</v>
      </c>
      <c r="F13" s="102">
        <v>93.334487999999993</v>
      </c>
      <c r="G13" s="102">
        <v>0</v>
      </c>
      <c r="H13" s="102">
        <v>5.4588780000000003</v>
      </c>
      <c r="I13" s="102">
        <v>0.15061843</v>
      </c>
      <c r="J13" s="102">
        <v>1.0604707999999999E-2</v>
      </c>
      <c r="K13" s="102">
        <v>9.2101526000000003E-3</v>
      </c>
      <c r="L13" s="102">
        <v>0</v>
      </c>
      <c r="M13" s="102">
        <v>2.4621778000000001E-3</v>
      </c>
      <c r="N13" s="102">
        <v>1.5203367E-3</v>
      </c>
      <c r="O13" s="102">
        <v>2.1368479000000002E-3</v>
      </c>
      <c r="P13" s="102">
        <v>2.1368479000000002E-3</v>
      </c>
      <c r="Q13" s="102">
        <v>0</v>
      </c>
      <c r="R13" s="102">
        <v>0</v>
      </c>
      <c r="S13" s="102">
        <v>0</v>
      </c>
      <c r="T13" s="89">
        <v>0</v>
      </c>
      <c r="U13" s="89">
        <v>1043.981</v>
      </c>
      <c r="V13" s="102">
        <v>0.59065836999999999</v>
      </c>
      <c r="W13" s="89">
        <v>1030.5150000000001</v>
      </c>
      <c r="X13" s="102">
        <v>0.99777311000000002</v>
      </c>
      <c r="Y13" s="102">
        <v>1364.5704000000001</v>
      </c>
      <c r="Z13" s="102">
        <v>4.5200281000000002E-2</v>
      </c>
      <c r="AA13" s="102">
        <v>1048.7311999999999</v>
      </c>
      <c r="AB13" s="102">
        <v>17.514873999999999</v>
      </c>
      <c r="AC13" s="102">
        <v>99.632309000000006</v>
      </c>
    </row>
    <row r="14" spans="1:29" s="103" customFormat="1" x14ac:dyDescent="0.2">
      <c r="A14" s="103" t="s">
        <v>165</v>
      </c>
      <c r="B14" s="83">
        <v>44543</v>
      </c>
      <c r="C14" s="103">
        <v>1592</v>
      </c>
      <c r="D14" s="103">
        <v>0.45506733999999999</v>
      </c>
      <c r="E14" s="103">
        <v>0.57223027999999998</v>
      </c>
      <c r="F14" s="103">
        <v>93.306151999999997</v>
      </c>
      <c r="G14" s="103">
        <v>0</v>
      </c>
      <c r="H14" s="103">
        <v>5.5066303999999997</v>
      </c>
      <c r="I14" s="103">
        <v>0.13859597000000001</v>
      </c>
      <c r="J14" s="103">
        <v>8.9506470000000008E-3</v>
      </c>
      <c r="K14" s="103">
        <v>7.52756E-3</v>
      </c>
      <c r="L14" s="103">
        <v>0</v>
      </c>
      <c r="M14" s="103">
        <v>1.9840283999999998E-3</v>
      </c>
      <c r="N14" s="103">
        <v>1.2364092E-3</v>
      </c>
      <c r="O14" s="103">
        <v>1.5963867E-3</v>
      </c>
      <c r="P14" s="103">
        <v>1.5963867E-3</v>
      </c>
      <c r="Q14" s="103">
        <v>0</v>
      </c>
      <c r="R14" s="103">
        <v>0</v>
      </c>
      <c r="S14" s="103">
        <v>0</v>
      </c>
      <c r="T14" s="89">
        <v>0</v>
      </c>
      <c r="U14" s="89">
        <v>1044.0717999999999</v>
      </c>
      <c r="V14" s="103">
        <v>0.59076368999999995</v>
      </c>
      <c r="W14" s="89">
        <v>1030.606</v>
      </c>
      <c r="X14" s="103">
        <v>0.99777185999999995</v>
      </c>
      <c r="Y14" s="103">
        <v>1364.5708999999999</v>
      </c>
      <c r="Z14" s="103">
        <v>4.5208327E-2</v>
      </c>
      <c r="AA14" s="103">
        <v>1048.8245999999999</v>
      </c>
      <c r="AB14" s="103">
        <v>17.518529999999998</v>
      </c>
      <c r="AC14" s="103">
        <v>99.865204000000006</v>
      </c>
    </row>
    <row r="15" spans="1:29" s="104" customFormat="1" x14ac:dyDescent="0.2">
      <c r="A15" s="104" t="s">
        <v>165</v>
      </c>
      <c r="B15" s="83">
        <v>44544</v>
      </c>
      <c r="C15" s="104">
        <v>1593</v>
      </c>
      <c r="D15" s="104">
        <v>0.47079547999999999</v>
      </c>
      <c r="E15" s="104">
        <v>0.54127913999999999</v>
      </c>
      <c r="F15" s="104">
        <v>93.421036000000001</v>
      </c>
      <c r="G15" s="104">
        <v>0</v>
      </c>
      <c r="H15" s="104">
        <v>5.4048661999999998</v>
      </c>
      <c r="I15" s="104">
        <v>0.13940002000000001</v>
      </c>
      <c r="J15" s="104">
        <v>9.4714900000000008E-3</v>
      </c>
      <c r="K15" s="104">
        <v>8.1387422999999997E-3</v>
      </c>
      <c r="L15" s="104">
        <v>0</v>
      </c>
      <c r="M15" s="104">
        <v>2.0866805999999998E-3</v>
      </c>
      <c r="N15" s="104">
        <v>1.3242586E-3</v>
      </c>
      <c r="O15" s="104">
        <v>1.6259442999999999E-3</v>
      </c>
      <c r="P15" s="104">
        <v>1.6259442999999999E-3</v>
      </c>
      <c r="Q15" s="104">
        <v>0</v>
      </c>
      <c r="R15" s="104">
        <v>0</v>
      </c>
      <c r="S15" s="104">
        <v>0</v>
      </c>
      <c r="T15" s="89">
        <v>0</v>
      </c>
      <c r="U15" s="89">
        <v>1043.4967999999999</v>
      </c>
      <c r="V15" s="104">
        <v>0.59006106999999997</v>
      </c>
      <c r="W15" s="89">
        <v>1030.0327</v>
      </c>
      <c r="X15" s="104">
        <v>0.99777775999999996</v>
      </c>
      <c r="Y15" s="104">
        <v>1364.623</v>
      </c>
      <c r="Z15" s="104">
        <v>4.5154553E-2</v>
      </c>
      <c r="AA15" s="104">
        <v>1048.2408</v>
      </c>
      <c r="AB15" s="104">
        <v>17.507777999999998</v>
      </c>
      <c r="AC15" s="104">
        <v>100.58376</v>
      </c>
    </row>
    <row r="16" spans="1:29" s="105" customFormat="1" x14ac:dyDescent="0.2">
      <c r="A16" s="105" t="s">
        <v>165</v>
      </c>
      <c r="B16" s="83">
        <v>44545</v>
      </c>
      <c r="C16" s="105">
        <v>1594</v>
      </c>
      <c r="D16" s="105">
        <v>0.47960833000000003</v>
      </c>
      <c r="E16" s="105">
        <v>0.53414476</v>
      </c>
      <c r="F16" s="105">
        <v>93.438445999999999</v>
      </c>
      <c r="G16" s="105">
        <v>0</v>
      </c>
      <c r="H16" s="105">
        <v>5.3800987999999998</v>
      </c>
      <c r="I16" s="105">
        <v>0.14388259</v>
      </c>
      <c r="J16" s="105">
        <v>1.002431E-2</v>
      </c>
      <c r="K16" s="105">
        <v>8.4649770999999999E-3</v>
      </c>
      <c r="L16" s="105">
        <v>2.1754961E-6</v>
      </c>
      <c r="M16" s="105">
        <v>2.1915162999999998E-3</v>
      </c>
      <c r="N16" s="105">
        <v>1.3877938000000001E-3</v>
      </c>
      <c r="O16" s="105">
        <v>1.7095859999999999E-3</v>
      </c>
      <c r="P16" s="105">
        <v>1.7095859999999999E-3</v>
      </c>
      <c r="Q16" s="105">
        <v>0</v>
      </c>
      <c r="R16" s="105">
        <v>0</v>
      </c>
      <c r="S16" s="105">
        <v>0</v>
      </c>
      <c r="T16" s="89">
        <v>0</v>
      </c>
      <c r="U16" s="89">
        <v>1043.3873000000001</v>
      </c>
      <c r="V16" s="105">
        <v>0.58996939999999998</v>
      </c>
      <c r="W16" s="89">
        <v>1029.9241</v>
      </c>
      <c r="X16" s="105">
        <v>0.99777842000000005</v>
      </c>
      <c r="Y16" s="105">
        <v>1364.5847000000001</v>
      </c>
      <c r="Z16" s="105">
        <v>4.5147534000000003E-2</v>
      </c>
      <c r="AA16" s="105">
        <v>1048.1298999999999</v>
      </c>
      <c r="AB16" s="105">
        <v>17.505457</v>
      </c>
      <c r="AC16" s="105">
        <v>99.834198000000001</v>
      </c>
    </row>
    <row r="17" spans="1:29" s="106" customFormat="1" x14ac:dyDescent="0.2">
      <c r="A17" s="106" t="s">
        <v>165</v>
      </c>
      <c r="B17" s="83">
        <v>44546</v>
      </c>
      <c r="C17" s="106">
        <v>1595</v>
      </c>
      <c r="D17" s="106">
        <v>0.48654333</v>
      </c>
      <c r="E17" s="106">
        <v>0.52770251000000001</v>
      </c>
      <c r="F17" s="106">
        <v>93.462729999999993</v>
      </c>
      <c r="G17" s="106">
        <v>0</v>
      </c>
      <c r="H17" s="106">
        <v>5.3478507999999998</v>
      </c>
      <c r="I17" s="106">
        <v>0.15029476999999999</v>
      </c>
      <c r="J17" s="106">
        <v>1.0681081E-2</v>
      </c>
      <c r="K17" s="106">
        <v>8.7588363999999991E-3</v>
      </c>
      <c r="L17" s="106">
        <v>0</v>
      </c>
      <c r="M17" s="106">
        <v>2.2626285999999998E-3</v>
      </c>
      <c r="N17" s="106">
        <v>1.437458E-3</v>
      </c>
      <c r="O17" s="106">
        <v>1.7501547000000001E-3</v>
      </c>
      <c r="P17" s="106">
        <v>1.7501547000000001E-3</v>
      </c>
      <c r="Q17" s="106">
        <v>0</v>
      </c>
      <c r="R17" s="106">
        <v>0</v>
      </c>
      <c r="S17" s="106">
        <v>0</v>
      </c>
      <c r="T17" s="89">
        <v>0</v>
      </c>
      <c r="U17" s="89">
        <v>1043.2606000000001</v>
      </c>
      <c r="V17" s="106">
        <v>0.58985799999999999</v>
      </c>
      <c r="W17" s="89">
        <v>1029.7973999999999</v>
      </c>
      <c r="X17" s="106">
        <v>0.99777877000000004</v>
      </c>
      <c r="Y17" s="106">
        <v>1364.5458000000001</v>
      </c>
      <c r="Z17" s="106">
        <v>4.5139018000000003E-2</v>
      </c>
      <c r="AA17" s="106">
        <v>1048.0011</v>
      </c>
      <c r="AB17" s="106">
        <v>17.502724000000001</v>
      </c>
      <c r="AC17" s="106">
        <v>98.753440999999995</v>
      </c>
    </row>
    <row r="18" spans="1:29" s="107" customFormat="1" x14ac:dyDescent="0.2">
      <c r="A18" s="107" t="s">
        <v>165</v>
      </c>
      <c r="B18" s="83">
        <v>44547.000011574077</v>
      </c>
      <c r="C18" s="107">
        <v>1596</v>
      </c>
      <c r="D18" s="107">
        <v>0.49663859999999999</v>
      </c>
      <c r="E18" s="107">
        <v>0.56163644999999995</v>
      </c>
      <c r="F18" s="107">
        <v>93.501022000000006</v>
      </c>
      <c r="G18" s="107">
        <v>0</v>
      </c>
      <c r="H18" s="107">
        <v>5.2851838999999998</v>
      </c>
      <c r="I18" s="107">
        <v>0.13457926000000001</v>
      </c>
      <c r="J18" s="107">
        <v>9.2316437999999997E-3</v>
      </c>
      <c r="K18" s="107">
        <v>7.1989475000000004E-3</v>
      </c>
      <c r="L18" s="107">
        <v>0</v>
      </c>
      <c r="M18" s="107">
        <v>1.9093826E-3</v>
      </c>
      <c r="N18" s="107">
        <v>1.2261901999999999E-3</v>
      </c>
      <c r="O18" s="107">
        <v>1.3512871999999999E-3</v>
      </c>
      <c r="P18" s="107">
        <v>1.3512871999999999E-3</v>
      </c>
      <c r="Q18" s="107">
        <v>0</v>
      </c>
      <c r="R18" s="107">
        <v>0</v>
      </c>
      <c r="S18" s="107">
        <v>0</v>
      </c>
      <c r="T18" s="89">
        <v>0</v>
      </c>
      <c r="U18" s="89">
        <v>1042.0037</v>
      </c>
      <c r="V18" s="107">
        <v>0.58970462999999995</v>
      </c>
      <c r="W18" s="89">
        <v>1028.5524</v>
      </c>
      <c r="X18" s="107">
        <v>0.99778581</v>
      </c>
      <c r="Y18" s="107">
        <v>1363.0731000000001</v>
      </c>
      <c r="Z18" s="107">
        <v>4.5127268999999998E-2</v>
      </c>
      <c r="AA18" s="107">
        <v>1046.7338</v>
      </c>
      <c r="AB18" s="107">
        <v>17.493604999999999</v>
      </c>
      <c r="AC18" s="107">
        <v>99.190246999999999</v>
      </c>
    </row>
    <row r="19" spans="1:29" s="107" customFormat="1" x14ac:dyDescent="0.2">
      <c r="A19" s="107" t="s">
        <v>165</v>
      </c>
      <c r="B19" s="83">
        <v>44548.000011574077</v>
      </c>
      <c r="C19" s="107">
        <v>1597</v>
      </c>
      <c r="D19" s="107">
        <v>0.48551624999999998</v>
      </c>
      <c r="E19" s="107">
        <v>0.52461022000000002</v>
      </c>
      <c r="F19" s="107">
        <v>93.460243000000006</v>
      </c>
      <c r="G19" s="107">
        <v>0</v>
      </c>
      <c r="H19" s="107">
        <v>5.3594521999999998</v>
      </c>
      <c r="I19" s="107">
        <v>0.14558679999999999</v>
      </c>
      <c r="J19" s="107">
        <v>1.0565300999999999E-2</v>
      </c>
      <c r="K19" s="107">
        <v>8.6198803000000004E-3</v>
      </c>
      <c r="L19" s="107">
        <v>0</v>
      </c>
      <c r="M19" s="107">
        <v>2.2667043000000001E-3</v>
      </c>
      <c r="N19" s="107">
        <v>1.4211795E-3</v>
      </c>
      <c r="O19" s="107">
        <v>1.7323408E-3</v>
      </c>
      <c r="P19" s="107">
        <v>1.7323408E-3</v>
      </c>
      <c r="Q19" s="107">
        <v>0</v>
      </c>
      <c r="R19" s="107">
        <v>0</v>
      </c>
      <c r="S19" s="107">
        <v>0</v>
      </c>
      <c r="T19" s="89">
        <v>0</v>
      </c>
      <c r="U19" s="89">
        <v>1043.3124</v>
      </c>
      <c r="V19" s="107">
        <v>0.58983010000000002</v>
      </c>
      <c r="W19" s="89">
        <v>1029.8489</v>
      </c>
      <c r="X19" s="107">
        <v>0.99777901000000002</v>
      </c>
      <c r="Y19" s="107">
        <v>1364.6466</v>
      </c>
      <c r="Z19" s="107">
        <v>4.5136899000000001E-2</v>
      </c>
      <c r="AA19" s="107">
        <v>1048.0531000000001</v>
      </c>
      <c r="AB19" s="107">
        <v>17.50337</v>
      </c>
      <c r="AC19" s="107">
        <v>99.516411000000005</v>
      </c>
    </row>
    <row r="20" spans="1:29" s="107" customFormat="1" x14ac:dyDescent="0.2">
      <c r="A20" s="107" t="s">
        <v>165</v>
      </c>
      <c r="B20" s="83">
        <v>44549.000011574077</v>
      </c>
      <c r="C20" s="107">
        <v>1598</v>
      </c>
      <c r="D20" s="107">
        <v>0.44910454999999999</v>
      </c>
      <c r="E20" s="107">
        <v>0.42619529</v>
      </c>
      <c r="F20" s="107">
        <v>93.563041999999996</v>
      </c>
      <c r="G20" s="107">
        <v>0</v>
      </c>
      <c r="H20" s="107">
        <v>5.3440104000000002</v>
      </c>
      <c r="I20" s="107">
        <v>0.18244466000000001</v>
      </c>
      <c r="J20" s="107">
        <v>1.4221785000000001E-2</v>
      </c>
      <c r="K20" s="107">
        <v>1.2909416999999999E-2</v>
      </c>
      <c r="L20" s="107">
        <v>0</v>
      </c>
      <c r="M20" s="107">
        <v>3.2800855E-3</v>
      </c>
      <c r="N20" s="107">
        <v>2.0066476000000001E-3</v>
      </c>
      <c r="O20" s="107">
        <v>2.8230642999999998E-3</v>
      </c>
      <c r="P20" s="107">
        <v>2.8230642999999998E-3</v>
      </c>
      <c r="Q20" s="107">
        <v>0</v>
      </c>
      <c r="R20" s="107">
        <v>0</v>
      </c>
      <c r="S20" s="107">
        <v>0</v>
      </c>
      <c r="T20" s="89">
        <v>0</v>
      </c>
      <c r="U20" s="89">
        <v>1045.3795</v>
      </c>
      <c r="V20" s="107">
        <v>0.58918482000000005</v>
      </c>
      <c r="W20" s="89">
        <v>1031.8916999999999</v>
      </c>
      <c r="X20" s="107">
        <v>0.99777501999999996</v>
      </c>
      <c r="Y20" s="107">
        <v>1368.1016</v>
      </c>
      <c r="Z20" s="107">
        <v>4.5087516000000001E-2</v>
      </c>
      <c r="AA20" s="107">
        <v>1050.1325999999999</v>
      </c>
      <c r="AB20" s="107">
        <v>17.509657000000001</v>
      </c>
      <c r="AC20" s="107">
        <v>99.718947999999997</v>
      </c>
    </row>
    <row r="21" spans="1:29" s="108" customFormat="1" x14ac:dyDescent="0.2">
      <c r="A21" s="108" t="s">
        <v>165</v>
      </c>
      <c r="B21" s="83">
        <v>44550.000011574077</v>
      </c>
      <c r="C21" s="108">
        <v>1599</v>
      </c>
      <c r="D21" s="108">
        <v>0.44164239999999999</v>
      </c>
      <c r="E21" s="108">
        <v>0.38544108999999999</v>
      </c>
      <c r="F21" s="108">
        <v>93.354561000000004</v>
      </c>
      <c r="G21" s="108">
        <v>0</v>
      </c>
      <c r="H21" s="108">
        <v>5.5507087999999998</v>
      </c>
      <c r="I21" s="108">
        <v>0.21915329</v>
      </c>
      <c r="J21" s="108">
        <v>1.8899758999999999E-2</v>
      </c>
      <c r="K21" s="108">
        <v>1.7849061999999999E-2</v>
      </c>
      <c r="L21" s="108">
        <v>2.2946635E-6</v>
      </c>
      <c r="M21" s="108">
        <v>4.6077054000000003E-3</v>
      </c>
      <c r="N21" s="108">
        <v>2.8115737000000002E-3</v>
      </c>
      <c r="O21" s="108">
        <v>4.3373713000000001E-3</v>
      </c>
      <c r="P21" s="108">
        <v>4.3373713000000001E-3</v>
      </c>
      <c r="Q21" s="108">
        <v>0</v>
      </c>
      <c r="R21" s="108">
        <v>0</v>
      </c>
      <c r="S21" s="108">
        <v>0</v>
      </c>
      <c r="T21" s="89">
        <v>0</v>
      </c>
      <c r="U21" s="89">
        <v>1048.3263999999999</v>
      </c>
      <c r="V21" s="108">
        <v>0.59034496999999997</v>
      </c>
      <c r="W21" s="89">
        <v>1034.8146999999999</v>
      </c>
      <c r="X21" s="108">
        <v>0.99776113</v>
      </c>
      <c r="Y21" s="108">
        <v>1370.6283000000001</v>
      </c>
      <c r="Z21" s="108">
        <v>4.5176286000000003E-2</v>
      </c>
      <c r="AA21" s="108">
        <v>1053.1079</v>
      </c>
      <c r="AB21" s="108">
        <v>17.536724</v>
      </c>
      <c r="AC21" s="108">
        <v>99.576926999999998</v>
      </c>
    </row>
    <row r="22" spans="1:29" s="109" customFormat="1" x14ac:dyDescent="0.2">
      <c r="A22" s="109" t="s">
        <v>165</v>
      </c>
      <c r="B22" s="83">
        <v>44551.000011574077</v>
      </c>
      <c r="C22" s="109">
        <v>1600</v>
      </c>
      <c r="D22" s="109">
        <v>0.41890737</v>
      </c>
      <c r="E22" s="109">
        <v>0.35893774000000001</v>
      </c>
      <c r="F22" s="109">
        <v>93.287773000000001</v>
      </c>
      <c r="G22" s="109">
        <v>0</v>
      </c>
      <c r="H22" s="109">
        <v>5.6530208999999996</v>
      </c>
      <c r="I22" s="109">
        <v>0.22674088000000001</v>
      </c>
      <c r="J22" s="109">
        <v>2.0163117000000001E-2</v>
      </c>
      <c r="K22" s="109">
        <v>2.0012792000000001E-2</v>
      </c>
      <c r="L22" s="109">
        <v>0</v>
      </c>
      <c r="M22" s="109">
        <v>5.3099454000000001E-3</v>
      </c>
      <c r="N22" s="109">
        <v>3.3808353000000001E-3</v>
      </c>
      <c r="O22" s="109">
        <v>5.7844245000000004E-3</v>
      </c>
      <c r="P22" s="109">
        <v>5.7844245000000004E-3</v>
      </c>
      <c r="Q22" s="109">
        <v>0</v>
      </c>
      <c r="R22" s="109">
        <v>0</v>
      </c>
      <c r="S22" s="109">
        <v>0</v>
      </c>
      <c r="T22" s="89">
        <v>0</v>
      </c>
      <c r="U22" s="89">
        <v>1049.8844999999999</v>
      </c>
      <c r="V22" s="109">
        <v>0.59067767999999998</v>
      </c>
      <c r="W22" s="89">
        <v>1036.3593000000001</v>
      </c>
      <c r="X22" s="109">
        <v>0.99775749000000002</v>
      </c>
      <c r="Y22" s="109">
        <v>1372.2876000000001</v>
      </c>
      <c r="Z22" s="109">
        <v>4.5201736999999999E-2</v>
      </c>
      <c r="AA22" s="109">
        <v>1054.6794</v>
      </c>
      <c r="AB22" s="109">
        <v>17.55011</v>
      </c>
      <c r="AC22" s="109">
        <v>99.151443</v>
      </c>
    </row>
    <row r="23" spans="1:29" s="110" customFormat="1" x14ac:dyDescent="0.2">
      <c r="A23" s="110" t="s">
        <v>165</v>
      </c>
      <c r="B23" s="83">
        <v>44552.000011574077</v>
      </c>
      <c r="C23" s="110">
        <v>1601</v>
      </c>
      <c r="D23" s="110">
        <v>0.42473309999999997</v>
      </c>
      <c r="E23" s="110">
        <v>0.39148703000000001</v>
      </c>
      <c r="F23" s="110">
        <v>93.389824000000004</v>
      </c>
      <c r="G23" s="110">
        <v>0</v>
      </c>
      <c r="H23" s="110">
        <v>5.5307684000000004</v>
      </c>
      <c r="I23" s="110">
        <v>0.21337099000000001</v>
      </c>
      <c r="J23" s="110">
        <v>1.8050982E-2</v>
      </c>
      <c r="K23" s="110">
        <v>1.7988819999999999E-2</v>
      </c>
      <c r="L23" s="110">
        <v>5.3493131000000003E-6</v>
      </c>
      <c r="M23" s="110">
        <v>4.7726925E-3</v>
      </c>
      <c r="N23" s="110">
        <v>3.1445282999999998E-3</v>
      </c>
      <c r="O23" s="110">
        <v>5.8564771999999998E-3</v>
      </c>
      <c r="P23" s="110">
        <v>5.8564771999999998E-3</v>
      </c>
      <c r="Q23" s="110">
        <v>0</v>
      </c>
      <c r="R23" s="110">
        <v>0</v>
      </c>
      <c r="S23" s="110">
        <v>0</v>
      </c>
      <c r="T23" s="89">
        <v>0</v>
      </c>
      <c r="U23" s="89">
        <v>1048.2534000000001</v>
      </c>
      <c r="V23" s="110">
        <v>0.59021646000000005</v>
      </c>
      <c r="W23" s="89">
        <v>1034.7424000000001</v>
      </c>
      <c r="X23" s="110">
        <v>0.99776429</v>
      </c>
      <c r="Y23" s="110">
        <v>1370.6819</v>
      </c>
      <c r="Z23" s="110">
        <v>4.5166473999999998E-2</v>
      </c>
      <c r="AA23" s="110">
        <v>1053.0341000000001</v>
      </c>
      <c r="AB23" s="110">
        <v>17.535501</v>
      </c>
      <c r="AC23" s="110">
        <v>99.775383000000005</v>
      </c>
    </row>
    <row r="24" spans="1:29" s="110" customFormat="1" x14ac:dyDescent="0.2">
      <c r="A24" s="110" t="s">
        <v>165</v>
      </c>
      <c r="B24" s="83">
        <v>44553</v>
      </c>
      <c r="C24" s="110">
        <v>1602</v>
      </c>
      <c r="D24" s="110">
        <v>0.43150342000000003</v>
      </c>
      <c r="E24" s="110">
        <v>0.40234368999999998</v>
      </c>
      <c r="F24" s="110">
        <v>93.475364999999996</v>
      </c>
      <c r="G24" s="110">
        <v>0</v>
      </c>
      <c r="H24" s="110">
        <v>5.4215764999999996</v>
      </c>
      <c r="I24" s="110">
        <v>0.21916899000000001</v>
      </c>
      <c r="J24" s="110">
        <v>1.8138926E-2</v>
      </c>
      <c r="K24" s="110">
        <v>1.8412154E-2</v>
      </c>
      <c r="L24" s="110">
        <v>0</v>
      </c>
      <c r="M24" s="110">
        <v>4.7623995000000002E-3</v>
      </c>
      <c r="N24" s="110">
        <v>3.1086655999999998E-3</v>
      </c>
      <c r="O24" s="110">
        <v>5.5995094999999996E-3</v>
      </c>
      <c r="P24" s="110">
        <v>5.5995094999999996E-3</v>
      </c>
      <c r="Q24" s="110">
        <v>0</v>
      </c>
      <c r="R24" s="110">
        <v>0</v>
      </c>
      <c r="S24" s="110">
        <v>0</v>
      </c>
      <c r="T24" s="89">
        <v>0</v>
      </c>
      <c r="U24" s="89">
        <v>1047.3335999999999</v>
      </c>
      <c r="V24" s="110">
        <v>0.58987367000000002</v>
      </c>
      <c r="W24" s="89">
        <v>1033.8303000000001</v>
      </c>
      <c r="X24" s="110">
        <v>0.99777019</v>
      </c>
      <c r="Y24" s="110">
        <v>1369.8710000000001</v>
      </c>
      <c r="Z24" s="110">
        <v>4.5140222000000001E-2</v>
      </c>
      <c r="AA24" s="110">
        <v>1052.1054999999999</v>
      </c>
      <c r="AB24" s="110">
        <v>17.524940000000001</v>
      </c>
      <c r="AC24" s="110">
        <v>100.63844</v>
      </c>
    </row>
    <row r="25" spans="1:29" s="110" customFormat="1" x14ac:dyDescent="0.2">
      <c r="A25" s="110" t="s">
        <v>165</v>
      </c>
      <c r="B25" s="83">
        <v>44554</v>
      </c>
      <c r="C25" s="110">
        <v>1603</v>
      </c>
      <c r="D25" s="110">
        <v>0.42104926999999998</v>
      </c>
      <c r="E25" s="110">
        <v>0.41631659999999998</v>
      </c>
      <c r="F25" s="110">
        <v>93.472504000000001</v>
      </c>
      <c r="G25" s="110">
        <v>0</v>
      </c>
      <c r="H25" s="110">
        <v>5.3981317999999998</v>
      </c>
      <c r="I25" s="110">
        <v>0.23751897</v>
      </c>
      <c r="J25" s="110">
        <v>2.0032168999999999E-2</v>
      </c>
      <c r="K25" s="110">
        <v>1.9977953E-2</v>
      </c>
      <c r="L25" s="110">
        <v>0</v>
      </c>
      <c r="M25" s="110">
        <v>5.2271695E-3</v>
      </c>
      <c r="N25" s="110">
        <v>3.2728249E-3</v>
      </c>
      <c r="O25" s="110">
        <v>5.9547489999999996E-3</v>
      </c>
      <c r="P25" s="110">
        <v>5.9547489999999996E-3</v>
      </c>
      <c r="Q25" s="110">
        <v>0</v>
      </c>
      <c r="R25" s="110">
        <v>0</v>
      </c>
      <c r="S25" s="110">
        <v>0</v>
      </c>
      <c r="T25" s="89">
        <v>0</v>
      </c>
      <c r="U25" s="89">
        <v>1047.5060000000001</v>
      </c>
      <c r="V25" s="110">
        <v>0.59010183999999999</v>
      </c>
      <c r="W25" s="89">
        <v>1034.0021999999999</v>
      </c>
      <c r="X25" s="110">
        <v>0.99776631999999998</v>
      </c>
      <c r="Y25" s="110">
        <v>1369.8335999999999</v>
      </c>
      <c r="Z25" s="110">
        <v>4.515769E-2</v>
      </c>
      <c r="AA25" s="110">
        <v>1052.2797</v>
      </c>
      <c r="AB25" s="110">
        <v>17.525997</v>
      </c>
      <c r="AC25" s="110">
        <v>100.40777</v>
      </c>
    </row>
    <row r="26" spans="1:29" s="110" customFormat="1" x14ac:dyDescent="0.2">
      <c r="A26" s="110" t="s">
        <v>165</v>
      </c>
      <c r="B26" s="83">
        <v>44555</v>
      </c>
      <c r="C26" s="110">
        <v>1604</v>
      </c>
      <c r="D26" s="110">
        <v>0.43053031000000003</v>
      </c>
      <c r="E26" s="110">
        <v>0.42834454999999999</v>
      </c>
      <c r="F26" s="110">
        <v>93.502403000000001</v>
      </c>
      <c r="G26" s="110">
        <v>0</v>
      </c>
      <c r="H26" s="110">
        <v>5.3752884999999999</v>
      </c>
      <c r="I26" s="110">
        <v>0.21570333999999999</v>
      </c>
      <c r="J26" s="110">
        <v>1.7734841000000001E-2</v>
      </c>
      <c r="K26" s="110">
        <v>1.7021682E-2</v>
      </c>
      <c r="L26" s="110">
        <v>0</v>
      </c>
      <c r="M26" s="110">
        <v>4.6339110000000001E-3</v>
      </c>
      <c r="N26" s="110">
        <v>2.8411934999999998E-3</v>
      </c>
      <c r="O26" s="110">
        <v>5.4864668999999996E-3</v>
      </c>
      <c r="P26" s="110">
        <v>5.4864668999999996E-3</v>
      </c>
      <c r="Q26" s="110">
        <v>0</v>
      </c>
      <c r="R26" s="110">
        <v>0</v>
      </c>
      <c r="S26" s="110">
        <v>0</v>
      </c>
      <c r="T26" s="89">
        <v>0</v>
      </c>
      <c r="U26" s="89">
        <v>1046.6207999999999</v>
      </c>
      <c r="V26" s="110">
        <v>0.58982533000000004</v>
      </c>
      <c r="W26" s="89">
        <v>1033.1239</v>
      </c>
      <c r="X26" s="110">
        <v>0.99777031000000005</v>
      </c>
      <c r="Y26" s="110">
        <v>1368.9915000000001</v>
      </c>
      <c r="Z26" s="110">
        <v>4.5136500000000003E-2</v>
      </c>
      <c r="AA26" s="110">
        <v>1051.3865000000001</v>
      </c>
      <c r="AB26" s="110">
        <v>17.519708999999999</v>
      </c>
      <c r="AC26" s="110">
        <v>100.05106000000001</v>
      </c>
    </row>
    <row r="27" spans="1:29" s="111" customFormat="1" x14ac:dyDescent="0.2">
      <c r="A27" s="111" t="s">
        <v>165</v>
      </c>
      <c r="B27" s="83">
        <v>44556</v>
      </c>
      <c r="C27" s="111">
        <v>1605</v>
      </c>
      <c r="D27" s="111">
        <v>0.47439547999999998</v>
      </c>
      <c r="E27" s="111">
        <v>0.51633178999999996</v>
      </c>
      <c r="F27" s="111">
        <v>93.737373000000005</v>
      </c>
      <c r="G27" s="111">
        <v>0</v>
      </c>
      <c r="H27" s="111">
        <v>5.0703510999999999</v>
      </c>
      <c r="I27" s="111">
        <v>0.16847870000000001</v>
      </c>
      <c r="J27" s="111">
        <v>1.2564534E-2</v>
      </c>
      <c r="K27" s="111">
        <v>1.1559976E-2</v>
      </c>
      <c r="L27" s="111">
        <v>0</v>
      </c>
      <c r="M27" s="111">
        <v>3.1396003999999999E-3</v>
      </c>
      <c r="N27" s="111">
        <v>2.0054162E-3</v>
      </c>
      <c r="O27" s="111">
        <v>3.8248970999999999E-3</v>
      </c>
      <c r="P27" s="111">
        <v>3.8248970999999999E-3</v>
      </c>
      <c r="Q27" s="111">
        <v>0</v>
      </c>
      <c r="R27" s="111">
        <v>0</v>
      </c>
      <c r="S27" s="111">
        <v>0</v>
      </c>
      <c r="T27" s="89">
        <v>0</v>
      </c>
      <c r="U27" s="89">
        <v>1041.8901000000001</v>
      </c>
      <c r="V27" s="111">
        <v>0.58866870000000004</v>
      </c>
      <c r="W27" s="89">
        <v>1028.4349</v>
      </c>
      <c r="X27" s="111">
        <v>0.99778783000000004</v>
      </c>
      <c r="Y27" s="111">
        <v>1364.115</v>
      </c>
      <c r="Z27" s="111">
        <v>4.5047995E-2</v>
      </c>
      <c r="AA27" s="111">
        <v>1046.6134999999999</v>
      </c>
      <c r="AB27" s="111">
        <v>17.479454</v>
      </c>
      <c r="AC27" s="111">
        <v>100.41734</v>
      </c>
    </row>
    <row r="28" spans="1:29" s="112" customFormat="1" x14ac:dyDescent="0.2">
      <c r="A28" s="112" t="s">
        <v>165</v>
      </c>
      <c r="B28" s="83">
        <v>44557</v>
      </c>
      <c r="C28" s="112">
        <v>1606</v>
      </c>
      <c r="D28" s="112">
        <v>0.46543232000000001</v>
      </c>
      <c r="E28" s="112">
        <v>0.47730785999999997</v>
      </c>
      <c r="F28" s="112">
        <v>93.846680000000006</v>
      </c>
      <c r="G28" s="112">
        <v>0</v>
      </c>
      <c r="H28" s="112">
        <v>5.0012093000000002</v>
      </c>
      <c r="I28" s="112">
        <v>0.17436714</v>
      </c>
      <c r="J28" s="112">
        <v>1.3307407E-2</v>
      </c>
      <c r="K28" s="112">
        <v>1.2361808E-2</v>
      </c>
      <c r="L28" s="112">
        <v>0</v>
      </c>
      <c r="M28" s="112">
        <v>3.2806649999999999E-3</v>
      </c>
      <c r="N28" s="112">
        <v>2.1750531000000002E-3</v>
      </c>
      <c r="O28" s="112">
        <v>3.8649621E-3</v>
      </c>
      <c r="P28" s="112">
        <v>3.8649621E-3</v>
      </c>
      <c r="Q28" s="112">
        <v>0</v>
      </c>
      <c r="R28" s="112">
        <v>0</v>
      </c>
      <c r="S28" s="112">
        <v>0</v>
      </c>
      <c r="T28" s="89">
        <v>0</v>
      </c>
      <c r="U28" s="89">
        <v>1041.9834000000001</v>
      </c>
      <c r="V28" s="112">
        <v>0.5880031</v>
      </c>
      <c r="W28" s="89">
        <v>1028.5242000000001</v>
      </c>
      <c r="X28" s="112">
        <v>0.99779165000000003</v>
      </c>
      <c r="Y28" s="112">
        <v>1365.0056</v>
      </c>
      <c r="Z28" s="112">
        <v>4.4997081000000001E-2</v>
      </c>
      <c r="AA28" s="112">
        <v>1046.7048</v>
      </c>
      <c r="AB28" s="112">
        <v>17.474043000000002</v>
      </c>
      <c r="AC28" s="112">
        <v>100.69578</v>
      </c>
    </row>
    <row r="29" spans="1:29" s="113" customFormat="1" x14ac:dyDescent="0.2">
      <c r="A29" s="113" t="s">
        <v>165</v>
      </c>
      <c r="B29" s="83">
        <v>44558.000011574077</v>
      </c>
      <c r="C29" s="113">
        <v>1607</v>
      </c>
      <c r="D29" s="113">
        <v>0.40968987000000001</v>
      </c>
      <c r="E29" s="113">
        <v>0.36745562999999998</v>
      </c>
      <c r="F29" s="113">
        <v>93.634521000000007</v>
      </c>
      <c r="G29" s="113">
        <v>0</v>
      </c>
      <c r="H29" s="113">
        <v>5.3290943999999998</v>
      </c>
      <c r="I29" s="113">
        <v>0.21151598999999999</v>
      </c>
      <c r="J29" s="113">
        <v>1.8141279E-2</v>
      </c>
      <c r="K29" s="113">
        <v>1.7099097000000001E-2</v>
      </c>
      <c r="L29" s="113">
        <v>0</v>
      </c>
      <c r="M29" s="113">
        <v>4.5167692000000004E-3</v>
      </c>
      <c r="N29" s="113">
        <v>2.8659212000000001E-3</v>
      </c>
      <c r="O29" s="113">
        <v>5.0952964999999998E-3</v>
      </c>
      <c r="P29" s="113">
        <v>5.0952964999999998E-3</v>
      </c>
      <c r="Q29" s="113">
        <v>0</v>
      </c>
      <c r="R29" s="113">
        <v>0</v>
      </c>
      <c r="S29" s="113">
        <v>0</v>
      </c>
      <c r="T29" s="89">
        <v>0</v>
      </c>
      <c r="U29" s="89">
        <v>1047.0251000000001</v>
      </c>
      <c r="V29" s="113">
        <v>0.58887880999999997</v>
      </c>
      <c r="W29" s="89">
        <v>1033.5201</v>
      </c>
      <c r="X29" s="113">
        <v>0.99777322999999996</v>
      </c>
      <c r="Y29" s="113">
        <v>1370.6166000000001</v>
      </c>
      <c r="Z29" s="113">
        <v>4.5064094999999998E-2</v>
      </c>
      <c r="AA29" s="113">
        <v>1051.7893999999999</v>
      </c>
      <c r="AB29" s="113">
        <v>17.515809999999998</v>
      </c>
      <c r="AC29" s="113">
        <v>100.2251</v>
      </c>
    </row>
    <row r="30" spans="1:29" s="115" customFormat="1" x14ac:dyDescent="0.2">
      <c r="A30" s="115" t="s">
        <v>165</v>
      </c>
      <c r="B30" s="83">
        <v>44559.000011574077</v>
      </c>
      <c r="C30" s="115">
        <v>1608</v>
      </c>
      <c r="D30" s="115">
        <v>0.42399615000000002</v>
      </c>
      <c r="E30" s="115">
        <v>0.38088125</v>
      </c>
      <c r="F30" s="115">
        <v>93.601059000000006</v>
      </c>
      <c r="G30" s="115">
        <v>0</v>
      </c>
      <c r="H30" s="115">
        <v>5.3440237000000002</v>
      </c>
      <c r="I30" s="115">
        <v>0.20518169999999999</v>
      </c>
      <c r="J30" s="115">
        <v>1.7226295999999999E-2</v>
      </c>
      <c r="K30" s="115">
        <v>1.6202095999999999E-2</v>
      </c>
      <c r="L30" s="115">
        <v>3.1131190000000002E-6</v>
      </c>
      <c r="M30" s="115">
        <v>4.2906198999999997E-3</v>
      </c>
      <c r="N30" s="115">
        <v>2.6724676000000002E-3</v>
      </c>
      <c r="O30" s="115">
        <v>4.4652848000000002E-3</v>
      </c>
      <c r="P30" s="115">
        <v>4.4652848000000002E-3</v>
      </c>
      <c r="Q30" s="115">
        <v>0</v>
      </c>
      <c r="R30" s="115">
        <v>0</v>
      </c>
      <c r="S30" s="115">
        <v>0</v>
      </c>
      <c r="T30" s="89">
        <v>0</v>
      </c>
      <c r="U30" s="89">
        <v>1046.6864</v>
      </c>
      <c r="V30" s="115">
        <v>0.58902878000000003</v>
      </c>
      <c r="W30" s="89">
        <v>1033.1850999999999</v>
      </c>
      <c r="X30" s="115">
        <v>0.99777234000000004</v>
      </c>
      <c r="Y30" s="115">
        <v>1369.998</v>
      </c>
      <c r="Z30" s="115">
        <v>4.5075558000000002E-2</v>
      </c>
      <c r="AA30" s="115">
        <v>1051.4486999999999</v>
      </c>
      <c r="AB30" s="115">
        <v>17.515256999999998</v>
      </c>
      <c r="AC30" s="115">
        <v>100.00021</v>
      </c>
    </row>
    <row r="31" spans="1:29" s="116" customFormat="1" x14ac:dyDescent="0.2">
      <c r="A31" s="116" t="s">
        <v>165</v>
      </c>
      <c r="B31" s="83">
        <v>44560.000011574077</v>
      </c>
      <c r="C31" s="116">
        <v>1609</v>
      </c>
      <c r="D31" s="116">
        <v>0.44801477000000001</v>
      </c>
      <c r="E31" s="116">
        <v>0.42333125999999999</v>
      </c>
      <c r="F31" s="116">
        <v>93.752112999999994</v>
      </c>
      <c r="G31" s="116">
        <v>0</v>
      </c>
      <c r="H31" s="116">
        <v>5.1552562999999996</v>
      </c>
      <c r="I31" s="116">
        <v>0.18315670000000001</v>
      </c>
      <c r="J31" s="116">
        <v>1.4560796000000001E-2</v>
      </c>
      <c r="K31" s="116">
        <v>1.3689781999999999E-2</v>
      </c>
      <c r="L31" s="116">
        <v>0</v>
      </c>
      <c r="M31" s="116">
        <v>3.6214098999999998E-3</v>
      </c>
      <c r="N31" s="116">
        <v>2.3414968E-3</v>
      </c>
      <c r="O31" s="116">
        <v>3.8849441E-3</v>
      </c>
      <c r="P31" s="116">
        <v>3.8849441E-3</v>
      </c>
      <c r="Q31" s="116">
        <v>0</v>
      </c>
      <c r="R31" s="116">
        <v>0</v>
      </c>
      <c r="S31" s="116">
        <v>0</v>
      </c>
      <c r="T31" s="89">
        <v>0</v>
      </c>
      <c r="U31" s="89">
        <v>1044.0811000000001</v>
      </c>
      <c r="V31" s="116">
        <v>0.58829390999999998</v>
      </c>
      <c r="W31" s="89">
        <v>1030.6022</v>
      </c>
      <c r="X31" s="116">
        <v>0.99778454999999999</v>
      </c>
      <c r="Y31" s="116">
        <v>1367.4253000000001</v>
      </c>
      <c r="Z31" s="116">
        <v>4.5019332000000002E-2</v>
      </c>
      <c r="AA31" s="116">
        <v>1048.8203000000001</v>
      </c>
      <c r="AB31" s="116">
        <v>17.491699000000001</v>
      </c>
      <c r="AC31" s="116">
        <v>99.898407000000006</v>
      </c>
    </row>
    <row r="32" spans="1:29" s="116" customFormat="1" x14ac:dyDescent="0.2">
      <c r="A32" s="116" t="s">
        <v>165</v>
      </c>
      <c r="B32" s="83">
        <v>44926.000011574077</v>
      </c>
      <c r="C32" s="116">
        <v>1610</v>
      </c>
      <c r="D32" s="116">
        <v>0.48066484999999998</v>
      </c>
      <c r="E32" s="116">
        <v>0.49552161</v>
      </c>
      <c r="F32" s="116">
        <v>93.884772999999996</v>
      </c>
      <c r="G32" s="116">
        <v>0</v>
      </c>
      <c r="H32" s="116">
        <v>4.9484643999999998</v>
      </c>
      <c r="I32" s="116">
        <v>0.16223770000000001</v>
      </c>
      <c r="J32" s="116">
        <v>1.1400281999999999E-2</v>
      </c>
      <c r="K32" s="116">
        <v>9.9941920000000007E-3</v>
      </c>
      <c r="L32" s="116">
        <v>0</v>
      </c>
      <c r="M32" s="116">
        <v>2.6713676999999998E-3</v>
      </c>
      <c r="N32" s="116">
        <v>1.727613E-3</v>
      </c>
      <c r="O32" s="116">
        <v>2.5467731E-3</v>
      </c>
      <c r="P32" s="116">
        <v>2.5467731E-3</v>
      </c>
      <c r="Q32" s="116">
        <v>0</v>
      </c>
      <c r="R32" s="116">
        <v>0</v>
      </c>
      <c r="S32" s="116">
        <v>0</v>
      </c>
      <c r="T32" s="89">
        <v>0</v>
      </c>
      <c r="U32" s="89">
        <v>1040.8851</v>
      </c>
      <c r="V32" s="116">
        <v>0.58775127000000005</v>
      </c>
      <c r="W32" s="89">
        <v>1027.4351999999999</v>
      </c>
      <c r="X32" s="116">
        <v>0.99779910000000005</v>
      </c>
      <c r="Y32" s="116">
        <v>1363.8529000000001</v>
      </c>
      <c r="Z32" s="116">
        <v>4.4977818000000003E-2</v>
      </c>
      <c r="AA32" s="116">
        <v>1045.5971999999999</v>
      </c>
      <c r="AB32" s="116">
        <v>17.465450000000001</v>
      </c>
      <c r="AC32" s="116">
        <v>99.813193999999996</v>
      </c>
    </row>
    <row r="33" spans="1:29" s="93" customFormat="1" x14ac:dyDescent="0.2">
      <c r="B33" s="83"/>
      <c r="S33" s="91"/>
      <c r="T33" s="91"/>
      <c r="U33" s="91"/>
      <c r="V33" s="91"/>
      <c r="W33" s="91"/>
    </row>
    <row r="34" spans="1:29" s="92" customFormat="1" x14ac:dyDescent="0.2">
      <c r="B34" s="83"/>
      <c r="T34" s="91"/>
      <c r="U34" s="91"/>
      <c r="V34" s="91"/>
      <c r="W34" s="91"/>
    </row>
    <row r="35" spans="1:29" s="90" customFormat="1" x14ac:dyDescent="0.2">
      <c r="B35" s="83"/>
      <c r="T35" s="91"/>
      <c r="U35" s="91"/>
      <c r="V35" s="91"/>
      <c r="W35" s="91"/>
    </row>
    <row r="36" spans="1:29" customFormat="1" x14ac:dyDescent="0.2">
      <c r="B36" s="83"/>
      <c r="W36" s="91"/>
    </row>
    <row r="37" spans="1:29" x14ac:dyDescent="0.2">
      <c r="A37" s="2" t="s">
        <v>12</v>
      </c>
      <c r="D37" s="2">
        <f>AVERAGE(D2:D35)</f>
        <v>0.44426411096774188</v>
      </c>
      <c r="E37" s="2">
        <f>AVERAGE(E2:E35)</f>
        <v>0.44933106903225822</v>
      </c>
      <c r="T37" s="88"/>
      <c r="U37" s="3">
        <f>AVERAGE(U2:U36)</f>
        <v>1045.7945451612902</v>
      </c>
      <c r="V37" s="2">
        <f t="shared" ref="V37:AC37" si="0">AVERAGE(V2:V35)</f>
        <v>0.58977503419354826</v>
      </c>
      <c r="W37" s="89">
        <f t="shared" si="0"/>
        <v>1032.3059677419355</v>
      </c>
      <c r="X37" s="2">
        <f t="shared" si="0"/>
        <v>0.99777252870967748</v>
      </c>
      <c r="Y37" s="2">
        <f t="shared" si="0"/>
        <v>1367.9657580645157</v>
      </c>
      <c r="Z37" s="2">
        <f t="shared" si="0"/>
        <v>4.513267487096774E-2</v>
      </c>
      <c r="AA37" s="2">
        <f t="shared" si="0"/>
        <v>1050.554148387097</v>
      </c>
      <c r="AB37" s="2">
        <f t="shared" si="0"/>
        <v>17.51705541935484</v>
      </c>
      <c r="AC37" s="2">
        <f t="shared" si="0"/>
        <v>99.918220451612925</v>
      </c>
    </row>
    <row r="38" spans="1:29" x14ac:dyDescent="0.2">
      <c r="W38" s="89"/>
    </row>
  </sheetData>
  <phoneticPr fontId="33" type="noConversion"/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App7-B - Form B</vt:lpstr>
      <vt:lpstr>App7-B - Form C</vt:lpstr>
      <vt:lpstr>StLawGate-TCPL</vt:lpstr>
      <vt:lpstr>SLG Report </vt:lpstr>
      <vt:lpstr>'SLG Report '!Print_Area</vt:lpstr>
    </vt:vector>
  </TitlesOfParts>
  <Company>TransCanada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Jessica Benware</cp:lastModifiedBy>
  <cp:lastPrinted>2021-10-29T13:05:51Z</cp:lastPrinted>
  <dcterms:created xsi:type="dcterms:W3CDTF">2002-05-02T18:01:52Z</dcterms:created>
  <dcterms:modified xsi:type="dcterms:W3CDTF">2022-01-03T13:50:58Z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1949545072</vt:i4>
  </property>
  <property fmtid="{D5CDD505-2E9C-101B-9397-08002B2CF9AE}" pid="3" name="_EmailSubject">
    <vt:lpwstr>BTU reports</vt:lpwstr>
  </property>
  <property fmtid="{D5CDD505-2E9C-101B-9397-08002B2CF9AE}" pid="4" name="_AuthorEmail">
    <vt:lpwstr>djwilson@stlawrencegas.com</vt:lpwstr>
  </property>
  <property fmtid="{D5CDD505-2E9C-101B-9397-08002B2CF9AE}" pid="5" name="_AuthorEmailDisplayName">
    <vt:lpwstr>Darren Wilson</vt:lpwstr>
  </property>
  <property fmtid="{D5CDD505-2E9C-101B-9397-08002B2CF9AE}" pid="6" name="_ReviewingToolsShownOnce">
    <vt:lpwstr/>
  </property>
</Properties>
</file>